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Павлов\План создания объектов инвестиционной инфраструктуры 106-п\Отчет за 2023 год\"/>
    </mc:Choice>
  </mc:AlternateContent>
  <bookViews>
    <workbookView xWindow="0" yWindow="0" windowWidth="21570" windowHeight="6945"/>
  </bookViews>
  <sheets>
    <sheet name="Отчет свод" sheetId="11" r:id="rId1"/>
  </sheets>
  <definedNames>
    <definedName name="_GoBack" localSheetId="0">'Отчет свод'!$H$57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9" i="11" l="1"/>
  <c r="D72" i="11" l="1"/>
  <c r="D71" i="11"/>
  <c r="D70" i="11"/>
  <c r="H44" i="11" l="1"/>
  <c r="G44" i="11"/>
  <c r="F44" i="11"/>
  <c r="D44" i="11" s="1"/>
  <c r="H38" i="11"/>
  <c r="G38" i="11"/>
  <c r="F38" i="11"/>
  <c r="H36" i="11"/>
  <c r="G36" i="11" s="1"/>
  <c r="H35" i="11"/>
  <c r="G35" i="11" s="1"/>
  <c r="G34" i="11"/>
  <c r="F34" i="11"/>
  <c r="F32" i="11" s="1"/>
  <c r="G33" i="11"/>
  <c r="G31" i="11"/>
  <c r="G30" i="11"/>
  <c r="G29" i="11"/>
  <c r="G28" i="11"/>
  <c r="G27" i="11"/>
  <c r="H26" i="11"/>
  <c r="F26" i="11"/>
  <c r="D26" i="11" s="1"/>
  <c r="G25" i="11"/>
  <c r="G24" i="11"/>
  <c r="F23" i="11"/>
  <c r="H22" i="11"/>
  <c r="H20" i="11" s="1"/>
  <c r="F22" i="11"/>
  <c r="F21" i="11"/>
  <c r="G22" i="11" l="1"/>
  <c r="G20" i="11" s="1"/>
  <c r="G26" i="11"/>
  <c r="F20" i="11"/>
  <c r="G32" i="11"/>
  <c r="H32" i="11"/>
</calcChain>
</file>

<file path=xl/comments1.xml><?xml version="1.0" encoding="utf-8"?>
<comments xmlns="http://schemas.openxmlformats.org/spreadsheetml/2006/main">
  <authors>
    <author>Автор</author>
  </authors>
  <commentList>
    <comment ref="D32" authorId="0" shapeId="0">
      <text>
        <r>
          <rPr>
            <b/>
            <sz val="9"/>
            <color indexed="81"/>
            <rFont val="Tahoma"/>
            <family val="2"/>
            <charset val="204"/>
          </rPr>
          <t>Автор:</t>
        </r>
        <r>
          <rPr>
            <sz val="9"/>
            <color indexed="81"/>
            <rFont val="Tahoma"/>
            <family val="2"/>
            <charset val="204"/>
          </rPr>
          <t xml:space="preserve">
402263,8 из госпрограммы остальное ПИР</t>
        </r>
      </text>
    </comment>
    <comment ref="L32"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F35" authorId="0" shapeId="0">
      <text>
        <r>
          <rPr>
            <b/>
            <sz val="9"/>
            <color indexed="81"/>
            <rFont val="Tahoma"/>
            <family val="2"/>
            <charset val="204"/>
          </rPr>
          <t>Автор:</t>
        </r>
        <r>
          <rPr>
            <sz val="9"/>
            <color indexed="81"/>
            <rFont val="Tahoma"/>
            <family val="2"/>
            <charset val="204"/>
          </rPr>
          <t xml:space="preserve">
в том числе ПИР 8 699,459 МБ</t>
        </r>
      </text>
    </comment>
    <comment ref="I107" authorId="0" shapeId="0">
      <text>
        <r>
          <rPr>
            <b/>
            <sz val="9"/>
            <color indexed="81"/>
            <rFont val="Tahoma"/>
            <family val="2"/>
            <charset val="204"/>
          </rPr>
          <t>Автор:</t>
        </r>
        <r>
          <rPr>
            <b/>
            <sz val="9"/>
            <color indexed="81"/>
            <rFont val="Tahoma"/>
            <family val="2"/>
            <charset val="204"/>
          </rPr>
          <t xml:space="preserve">
</t>
        </r>
      </text>
    </comment>
    <comment ref="I108" authorId="0" shape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<sst xmlns="http://schemas.openxmlformats.org/spreadsheetml/2006/main" count="1793" uniqueCount="911">
  <si>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</si>
  <si>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</si>
  <si>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</si>
  <si>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</si>
  <si>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</si>
  <si>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Срок реализации проекта</t>
  </si>
  <si>
    <t>Текущее состояние проекта</t>
  </si>
  <si>
    <t>Вид работ</t>
  </si>
  <si>
    <t>Фактический адрес</t>
  </si>
  <si>
    <t>Контактная информация</t>
  </si>
  <si>
    <t>Ответственный за реализацию проекта</t>
  </si>
  <si>
    <t>Координаты</t>
  </si>
  <si>
    <t xml:space="preserve">Эффекты от реализации Объекта </t>
  </si>
  <si>
    <t>Примечание</t>
  </si>
  <si>
    <t>Год окончания</t>
  </si>
  <si>
    <t>Стадия проекта</t>
  </si>
  <si>
    <t>Описание</t>
  </si>
  <si>
    <t>Социальный (создание новых рабочих мест, чел.)</t>
  </si>
  <si>
    <t>Бюджетный (поступления налоговый отчислений в бюджеты всех уровней, тыс.руб.)</t>
  </si>
  <si>
    <t>всего</t>
  </si>
  <si>
    <t>Объем оказанной государственной поддержки</t>
  </si>
  <si>
    <t>Наименование 
муниципального 
образования</t>
  </si>
  <si>
    <t>в том числе за счет оказанной государственной поддержки</t>
  </si>
  <si>
    <t>Год 
начала</t>
  </si>
  <si>
    <t xml:space="preserve">Отчет о реализации плана создания объектов инвестиционной инфраструктуры в 2023 году
</t>
  </si>
  <si>
    <t>Фактические расходы на реализацию проекта на 01.01.2024 года, тыс. рублей</t>
  </si>
  <si>
    <t>Образовательно-культурный комплекс в д. Хулимсунт, Березовского района</t>
  </si>
  <si>
    <t>Образование</t>
  </si>
  <si>
    <t>Бюджет автономного округа, бюджет муниципального образования</t>
  </si>
  <si>
    <t>Детский сад, пгт. Игрим, Березовского района</t>
  </si>
  <si>
    <t>Средняя школа, пгт. Березово</t>
  </si>
  <si>
    <t>Реконструкция и расширение канализационных очистных сооружений до 2000 м3/сут. в пгт. Березово</t>
  </si>
  <si>
    <t>Коммунальное хозяйство</t>
  </si>
  <si>
    <t>Спортивный зал имени Руслана Проводникова в пгт. Березово</t>
  </si>
  <si>
    <t>Спорт</t>
  </si>
  <si>
    <t xml:space="preserve">267 245,9 из них бюджет автономного округа -      252 152,0
бюджет муниципального образования – 15 093,9
</t>
  </si>
  <si>
    <t>Ханты-Мансийский автономный округ-Югра, Березовский район, п. Хулимсунт, 4 мкр, д. 45</t>
  </si>
  <si>
    <t>МКУ «Управление капитального строительства и ремонта Березовского района»</t>
  </si>
  <si>
    <t>Ханты-Мансийский автономный округ-Югра, Березовский район, п. Игрим, ул.Ленина,9</t>
  </si>
  <si>
    <t>МКУ "Управление капитального строительства и ремонта  Березовского района"</t>
  </si>
  <si>
    <t>Ханты-Мансийский автономный округ-Югра, Березовский район, пгт. Березово, ул. Гурьяновых 15</t>
  </si>
  <si>
    <t>63.930544  65.025075</t>
  </si>
  <si>
    <t>Ханты-Мансийский автономный округ-Югра, Березовский район</t>
  </si>
  <si>
    <t>63.935455 65.022405</t>
  </si>
  <si>
    <t>Ханты-Мансийский автономный округ-Югра, Березовский район, пгт. Березово, ул. Авиаторов, 21</t>
  </si>
  <si>
    <t>(34674) 2-33-91; 2-20-51</t>
  </si>
  <si>
    <t xml:space="preserve">62.862061 61.640791
</t>
  </si>
  <si>
    <t xml:space="preserve">63.192454 64.417685
</t>
  </si>
  <si>
    <t>Березовский район</t>
  </si>
  <si>
    <t>Строительство</t>
  </si>
  <si>
    <t>Реконструкция</t>
  </si>
  <si>
    <t>на стадиии реализации</t>
  </si>
  <si>
    <t>Заключен МК № 16/22 от 16.06.2022 г. на завершение строительства с ООО «ЮграАртСтрой», г. Ханты-Мансийск, цена МК - 244 110,73. Срок ввода объекта в эксплутацию - август 2024 года. Процент готовности объекта-84,0%.</t>
  </si>
  <si>
    <t xml:space="preserve">Заключен МК № 38-23 на выполнение строительно-монтажных работ по реконструкции и расширению канализационных очистных сооружений с ООО "Корсэль" г. Пермь. Срок выполнения работ по контракту - 18.11.2024 г.  </t>
  </si>
  <si>
    <t xml:space="preserve">Заключен договор на выполнение кадастровых работ по подготовке межевого плана объекта с ООО "ГЕОСЕРВИС-ЮГРА", пгт. Пионерский. Срок выполнения работ - 10.12.2023 г. </t>
  </si>
  <si>
    <t>Заключен муниципальный контракт № 38/22 на выполнение работ по внесению изменений в проектную документацию с ООО «Регионстройпроект», г.Чебоксары, срок исполнения контракта – 06.06.2023 г.
ПСД разработана в полном объеме, загружена в ЕЦПЭ для прохождения гос. экспертизы в части проверки достоверности определения сметной стоимости.  Выдано заключение - 01.02.2024 г.</t>
  </si>
  <si>
    <t>Заключен МК № 57/20 от 17.11.2020 г. на выполнение проектно-изыскательских и строительно-монтажных работ с ООО ГК "Альянс" Рязанская обл, срок выполнения работ-30.11.2024 г. Готовность объекта – 15 %. Срок ввода объекта в эксплуатацию – ноябрь 2024 г.</t>
  </si>
  <si>
    <t>200 мест</t>
  </si>
  <si>
    <t>135 человек</t>
  </si>
  <si>
    <t>700 мест</t>
  </si>
  <si>
    <t>140 чел./75 мест</t>
  </si>
  <si>
    <t>2000 м3/сут.</t>
  </si>
  <si>
    <t>40 чел./смена</t>
  </si>
  <si>
    <t>12 (2 смены по 6 человек)</t>
  </si>
  <si>
    <t>66 рабочих мест</t>
  </si>
  <si>
    <t>87 человек</t>
  </si>
  <si>
    <t>15 рабочих мест</t>
  </si>
  <si>
    <t>63.938920 65.050718</t>
  </si>
  <si>
    <t>(34674) 2-33-91;  2-20-51</t>
  </si>
  <si>
    <t xml:space="preserve"> (34674) 2-33-91;  2-20-51</t>
  </si>
  <si>
    <t xml:space="preserve">1. Государственная программа автономного округа "Развитие образования" утвержденная постановлением Правительства ХМАО - Югры от 31.10.2021 № 468-п 
2. Муниципальная программа "Развитие образования в Березовском районе" утвержденная постановлением администрации Березовского района  от 22.12.2021 № 1529
</t>
  </si>
  <si>
    <t xml:space="preserve">1. Государственная программа автономного округа "Развитие образования" утвержденная постановлением Правительства ХМАО - Югры от 31.10.2021 № 468-п
2. Муниципальная программа "Развитие образования в Березовском районе" утвержденная постановлением Администрации Березовского района  от 22.12.2021 № 1529
</t>
  </si>
  <si>
    <t xml:space="preserve">1. Государственная программа автономного округа "Развитие образования" утвержденная постановлением Правительства ХМАО - Югры от 31.10.2021 № 468-п 
2. Муниципальная программа "Развитие образования в Березовском районе" утвержденная постановлением Администрации Березовского района  от 22.12.2021 № 1529
</t>
  </si>
  <si>
    <t xml:space="preserve">1. Муниципальная программа "Развитие физической культуры и спорта в Березовском районе" утвержденная постановлением Администрации Березовского района  от 28.12.2021 № 1580
</t>
  </si>
  <si>
    <t xml:space="preserve">9 535,5
из них бюджет автономного округа – 7 727,5, бюджет муниципального образования – 1 808,0
</t>
  </si>
  <si>
    <t xml:space="preserve">779 519,4
из них бюджет автономного округа – 701 532,8, бюджет муниципального образования – 77 986,6 
</t>
  </si>
  <si>
    <t xml:space="preserve">595 766,1
из них бюджет автономного округа – 503 071,9 бюджет муниципального образования – 92 094,2
</t>
  </si>
  <si>
    <t xml:space="preserve">Экономический (производственная мощность объекта)
</t>
  </si>
  <si>
    <t xml:space="preserve">1. Государственная программа автономного округа "Жилищно-коммунальный комплекс и городская среда" утвержденная постановлением Правительства ХМАО - Югры от 31.10.2021 № 477-п 
2. Муниципальная программа "Жилищно-коммунальный комплекс в Березовском районе" утвержденная постановлением Администрации Березовского района  от 28.12.2021 № 1590
</t>
  </si>
  <si>
    <t>город Коголым</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</si>
  <si>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</si>
  <si>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автономного округа "Развитие образования" утвержденная постановлением Правительства ХМАО - Югры от 05.10.2018 №338-п</t>
  </si>
  <si>
    <t>1. ПИР - 2021
2. СМР - 2022</t>
  </si>
  <si>
    <t>1. ПИР - 2023
2. СМР - 2024</t>
  </si>
  <si>
    <t>1. Стадия ПИР;
2. Стадия СМР.</t>
  </si>
  <si>
    <t>1. Cметная документация направлена в государственную экспертизу для провеки достоверности сметной стоимости объекта;
1.1. В декабре 2022 года  получено положительное заключение государственной экспертизы результатов инженерных изысканий и проектной документации (без достоверности сметной стоимости) №86-1-1-3-091907-2022 от 23.12.2022.
2. Ведется выполнение строительно-монтажных работ, степень готовности объекта на 01.01.2024 составляет 12%;
3. Мощность объекта 900 мест</t>
  </si>
  <si>
    <t>строительство</t>
  </si>
  <si>
    <t>город Когалым</t>
  </si>
  <si>
    <t>Тюменская область, Ханты-Мансийский автономный округ – Югра, г. Когалым, ул. Сибирская</t>
  </si>
  <si>
    <t>Заказчик: МУ "УКС и ЖКК г. Когалыма"
Директор - Кадыров Ильшат Рашидович (34667)93-517</t>
  </si>
  <si>
    <t>1. Подрядчик ПИР и СМР:
ООО "СИБВИТОСЕРВИС", Тюменская область, Ханты-Мансийский автономный округ-Югра, г. Сургут ул. Комплектовочная, д7/1 тел.8 (3462)22-37-44,           22-37-55</t>
  </si>
  <si>
    <t>62.254381
74.479471</t>
  </si>
  <si>
    <t xml:space="preserve"> к моменту завершения реализации проекта штатная численность 160 ед.</t>
  </si>
  <si>
    <t>10940,0 (к моменту завершения реализации проекта в пересчете на полгода)</t>
  </si>
  <si>
    <t>900 учащихся</t>
  </si>
  <si>
    <t xml:space="preserve"> -</t>
  </si>
  <si>
    <t>Федеральный бюджет</t>
  </si>
  <si>
    <t>Бюджет ХМАО-Югры</t>
  </si>
  <si>
    <t>Бюджет города Когалыма</t>
  </si>
  <si>
    <t xml:space="preserve">Привлеченные средства
</t>
  </si>
  <si>
    <t>Внебюджетные источники</t>
  </si>
  <si>
    <t xml:space="preserve">Магистральные инженерные сети к социально - значимым объектам в районе "Пионерный" города Когалыма </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</si>
  <si>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</si>
  <si>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1. ПИР - 2022 
2. СМР - 2023</t>
  </si>
  <si>
    <t xml:space="preserve">1. ПИР - 2023 
2. СМР - 2023 </t>
  </si>
  <si>
    <t>1. Стадия ПИР завершена;
2. Стадия СМР завершена.</t>
  </si>
  <si>
    <t xml:space="preserve">1. ПИР - с 2022 по 2023 - готовность 100%;
2. СМР 2023 год готовность - 100%
3. Протяженность:
3.1. Сети водоснабжения - 1,18814 км.
3.2. Сети теплоснабжения - 0,59152 км
3.3. Сети канализации - 1,39723 км.
3.4. Канализационно-насосная станция - 60 м3/ч - 1 штука
</t>
  </si>
  <si>
    <t>Когалым город</t>
  </si>
  <si>
    <t>ХМАО-Югра, город Когалым, проспект Нефтяников, улица Пионерная</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</si>
  <si>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</si>
  <si>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62.254868, 74.540292/
62.245832, 74.538511</t>
  </si>
  <si>
    <t>3,17689 км.</t>
  </si>
  <si>
    <t>Создание рабочих мест не предусмотрено</t>
  </si>
  <si>
    <r>
      <t xml:space="preserve">Привлеченные средства
</t>
    </r>
    <r>
      <rPr>
        <i/>
        <sz val="11"/>
        <rFont val="Times New Roman"/>
        <family val="1"/>
        <charset val="204"/>
      </rPr>
      <t>(ПАО "ЛУКОЙЛ")</t>
    </r>
  </si>
  <si>
    <t>Реконструкция развязки Восточной (проспект Нефтяников, улица Ноябрьская)</t>
  </si>
  <si>
    <t xml:space="preserve">1. Проект реализуется в рамках следующих программ:
1.1. Государственная программа Ханты-Мансийского автономного округа - Югры "Современная транспортная система", утвержденная постановлением Правительства ХМАО - Югры от 10.11.2023 №559-п;
1.2. Муниципальная программа "Развитие транспортной системы города Когалыма", утвержденная постановлением Администрации города Когалыма от 11.10.2013 №2906; </t>
  </si>
  <si>
    <t>Дорожное строительство</t>
  </si>
  <si>
    <t>1. ПИР - 2015;
1.1. Корр.ПИР - 2021;
2. СМР - 2023</t>
  </si>
  <si>
    <t xml:space="preserve">1. ПИР - 2015;
1.1. Корр.ПИР - 2022;
2. СМР - 2024 </t>
  </si>
  <si>
    <t>1. Стадия ПИР завершена;
2. Стадия СМР ведется.</t>
  </si>
  <si>
    <t xml:space="preserve">1. ПИР - 2015 годы;
1.1. Корр. ПИР - 2021-2022 годы, готовность 100%;
2. СМР - готовность 8%;
4. Мощность объекта - 0,86305 км.  
</t>
  </si>
  <si>
    <t>реконструкция</t>
  </si>
  <si>
    <t>ХМАО-Югра, город Когалым, проспект Нефтяников, улица Ноябрьская</t>
  </si>
  <si>
    <t>1. ПИР, Корр. ПИР - ООО "Югорский проектный институт"
625002, Тюменская область, г. Тюмень, ул. Комсомольская, д. 60
Почтовый адрес: 625002, Тюменская область, г. Тюмень, а/я 5588
2. СМР: ООО «ЮВ и С»
628414, ХМАО-Югра, г. Сургут,
ул. Саянская, д. 16</t>
  </si>
  <si>
    <t>62.273184, 74.523609</t>
  </si>
  <si>
    <t xml:space="preserve">0,86305 км.  </t>
  </si>
  <si>
    <t>Создание рабочих мест после ввода объекта в эксплуатацию не планируется</t>
  </si>
  <si>
    <t>Строительство объекта «Блочная котельная по улице Комсомольская»</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</si>
  <si>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</si>
  <si>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1. Стадия ПИР завершена
2. Стадия СМР завершена</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</si>
  <si>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выполнены строительно-монтажные работы первого и второго этапов. Ввод эксплуатацию объекта завершенного строительства 29.11.2023.
Мощность объекта 14МВт.</t>
  </si>
  <si>
    <t>ХМАО-Югра, город Когалым, ул. Пионерная, 2</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</si>
  <si>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</si>
  <si>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</si>
  <si>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t>нет</t>
  </si>
  <si>
    <t xml:space="preserve">Мощность объекта: 14МВт </t>
  </si>
  <si>
    <t>Создание рабочих мест после ввода объекта в эксплуатацию не планируется, ввиду того, что объекты будут полностью автоматизированными</t>
  </si>
  <si>
    <t>Реконструкция котельной №1 в городе Когалыме (Арочник)</t>
  </si>
  <si>
    <t>всего*</t>
  </si>
  <si>
    <t xml:space="preserve">ПИР -  2020 год. СМР 2021 - 2023 годы.
Проведено устройство фундамента котельной, выполнены конструктивные решения, бетонирование черновых полов, внутренней отделки, возведен каркас здания, выполнены ограждающие конструкции здания котельной, выполнены архитектурные решения, осуществлен монтаж внутреннего газоснабжения котельной, основного оборудования котельной, трубопроводов, запорной регулирующей и предохранительной арматуры, проведены инженерные сети, смонтирована общеобменная вентиляция, осуществлен монтаж отопления, узла управления вентиляции и отопления, смонтирована пожарная сигнализация и охранная сигнализация, выполнена укладка чистовых полов, проведено внутреннее топливоснабжение, внутреннее газоснабжение, выполнена изоляция трубопроводов, установлено силовое электрооборудование, выполнены работы по установке диспетчеризации, общекотельной автоматики, автоматики котлов, проведены пуско-наладочные работы. Реконструкция объекта завершена. Ввод эксплуатацию объекта завершенного строительства 23.11.2023.
После реконструкции установленная мощность составила 53,4 МВт,
присоединенная с учетом перспективной нагрузки – 46,28 МВт, резервная – 3,4 МВт
</t>
  </si>
  <si>
    <t>ХМАО-Югра, город Когалым, проспект Нефтяников 18, кадастровый номер земельного участка 86:17:0010207:33</t>
  </si>
  <si>
    <t>Мощность объекта: 53,4МВт</t>
  </si>
  <si>
    <t xml:space="preserve"> -**</t>
  </si>
  <si>
    <t xml:space="preserve">Реконструкция школы с пристроем для размещения групп детского сада с.Чантырья мощностью 120 учащихся/30 мест обеспечит оптимальные условия для реализации образовательного процесса для детей дошкольного возраста с.Чантырья. </t>
  </si>
  <si>
    <t>Бюджет автономного округа/бюджет муниципального образования</t>
  </si>
  <si>
    <t>Реализован</t>
  </si>
  <si>
    <t>Разрешение на ввод объекта в эксплуатацию №86-01-08-2023 от 21.02.2023 года</t>
  </si>
  <si>
    <t>Кондинский район</t>
  </si>
  <si>
    <t>Ханты-Мансийский автономный округ – Югра, Кондинский район, с. Чантырья, ул. Шаимская д. 11</t>
  </si>
  <si>
    <t>Управление образования администрации Кондинского района - (34677) 32-119; МУ УКС Кондинского района - (34677) 34-308</t>
  </si>
  <si>
    <t>Наталья Игоревна Суслова - начальник управления образования администрации Кондинского района; Сергей Витальевич Григоренко - директор МУ УКС Кондинского района</t>
  </si>
  <si>
    <t>60.324094, 64.195506</t>
  </si>
  <si>
    <t>-</t>
  </si>
  <si>
    <t xml:space="preserve"> 120 учащ. / 30 мест</t>
  </si>
  <si>
    <t xml:space="preserve">Реконструкция школы с пристроем для размещения дополнительно 2 групп детского сада обеспечит создание современных и безопасных условий для реализации образовательного процесса. Мощность реконструируемого здания 170 учащихся /85 воспитанников, в том числе пристраиваемая 45 воспитанников. </t>
  </si>
  <si>
    <t>Разрешение на ввод объекта в эксплуатацию №86-01-74-2023 от 01.12.2023 года</t>
  </si>
  <si>
    <t>Ханты-Мансийский автономный округ – Югра, Кондинский район, п. Половинка, ул. Комсомольская д. 12</t>
  </si>
  <si>
    <t>60.037629, 65.192887</t>
  </si>
  <si>
    <t>170 учащихся/85 мест</t>
  </si>
  <si>
    <t>Автомобильная дорога общего пользования, категория дороги – основные улицы сельского поселения Леуши протяженностью 2,0 км с капитальным типом покрытия. Число полос движения 2</t>
  </si>
  <si>
    <t>Дорожная деятельность</t>
  </si>
  <si>
    <t>Акт законченного строительством объекта (по форме КС-11) №1 от  29.12.2023 года.</t>
  </si>
  <si>
    <t>Стрительство</t>
  </si>
  <si>
    <t>Ханты-Мансийский автономный округ – Югра, Кондинский район, с. Леуши, ул.Волгоградская-проезд Центральный</t>
  </si>
  <si>
    <t>Комитет несфрьевого сеткора экономики и поддержки предпринимательства администрации Кондинского района - (34677) 32-119; МУ УКС Кондинского района - (34677) 34-308</t>
  </si>
  <si>
    <t>Гульнур Муллануровна Тишкова - председатель комитета несырьевого сектора экономики и поддержки предпринимательства; Сергей Витальевич Григоренко - директор МУ УКС Кондинского района</t>
  </si>
  <si>
    <t>59.625072, 65.743842</t>
  </si>
  <si>
    <t>2,0 км.</t>
  </si>
  <si>
    <t>Комплекс «Школа-детский сад в д.Ушья» мощностью 80 учащихся/ 40 мест детский сад. По набору и площадям помещений здание соответствует функциональным требованиям к современным условиям воспитания и обучения. Техническим заданием также предусмотрен комплекс мероприятий, обеспечивающий комплексную безопасность и создание доступной среды для людей с ограниченными возможностями здоровья.</t>
  </si>
  <si>
    <t>Проект на стадии реализации</t>
  </si>
  <si>
    <t>По состоянию на 01.01.2024 готовность объекта 98%.  Ожидаемый ввод объекта в эксплуатацию до 30.04.2024 года. Строительно-монтажные работы на завершающей стадии, ведутся пуско-наладочные работы, работы по монтажу пожарно-охранной сигнализации</t>
  </si>
  <si>
    <t>Ханты-Мансийский автономный округ – Югра, Кондинский район, д.Ушья, ул.Школьная, 9</t>
  </si>
  <si>
    <t>60.221637, 64.482320</t>
  </si>
  <si>
    <t>80 учащ./40 мест</t>
  </si>
  <si>
    <t>Сооружения из блочно-модульных конструкций. Мощность 300 кубометров в сутки.</t>
  </si>
  <si>
    <t>По состоянию на 01.01.2024 готовность объекта 1%.  Завезены на объект материалы (цемент,арматура,трубы, ж/б изделия для колодцев). Завершена  подготовка строительной площадки, ограждение, временное электроснабжение, освещение, пожарный щит</t>
  </si>
  <si>
    <t>Ханты-Мансийский автономный округ – Югра, Кондинский район, пгт. Кондинское, ул. Береговая, 1а</t>
  </si>
  <si>
    <t>Управление жилищно-коммунального хозяйства администрации Кондинского района - +7 952 700-93-38, УКС Кондинского района - (34677) 34-308</t>
  </si>
  <si>
    <t>Инна Геннадьевна Кошеленкова - начальник управления жилищно-коммунального хозяйства  администрации Кондинского района; Сергей Витальевич Григоренко - директор МУ УКС Кондинского района</t>
  </si>
  <si>
    <t>59.829427, 64.778431</t>
  </si>
  <si>
    <t>Инженерные сети к земельным участкам в 20 микрорайоне г.Мегиона</t>
  </si>
  <si>
    <t>Постановление Правительства ХМАО–Югры от 31.10. 2021 №476-п «Об утверждении государственной программы автономного округа «Развитие жилищной сферы»</t>
  </si>
  <si>
    <t>Коммунальная инфраструктура</t>
  </si>
  <si>
    <t>Бюджет автономного округа, местный бюджет</t>
  </si>
  <si>
    <t>2020 ПИР</t>
  </si>
  <si>
    <t>2023 СМР</t>
  </si>
  <si>
    <t>Завершенное строительство</t>
  </si>
  <si>
    <t>Акт №1 от 27.12.23 приемки законченного строительством объекта</t>
  </si>
  <si>
    <t>Муниципальное образование город Мегион</t>
  </si>
  <si>
    <t>г.Мегион,20 микрорайон. Публичный сервитут на основании Постановления администрации города Мегиона от 15.07.22 №1952. Публичный сервитут устанавливается в соответствии со ст. 39.37 Земельного кодекса РФ.</t>
  </si>
  <si>
    <t>МКУ «УКС и ЖКК», Директор Пидлипный А.В., телефон 5-92-23 (приемная)</t>
  </si>
  <si>
    <t>«УКС и ЖКК», г.Меги он ул. Советская д.19, телефон 5-92-23</t>
  </si>
  <si>
    <t>61.028 601, 76.096 191</t>
  </si>
  <si>
    <t>Экономический (Сети тепловодоснабжения - 546,3 м; Сети канализации - 279,4 м; Сети электроснабжения - 417,0 м; КНС - 2 шт.)</t>
  </si>
  <si>
    <t>город Мегион</t>
  </si>
  <si>
    <t>Нефтеюганский район</t>
  </si>
  <si>
    <t>Муниципальная программа Нефтеюганского района «Жилищно-коммунальный комплекс и городская среда»</t>
  </si>
  <si>
    <t>Местный бюджет</t>
  </si>
  <si>
    <t>Проектирование</t>
  </si>
  <si>
    <t>ПИР</t>
  </si>
  <si>
    <t xml:space="preserve">МКУ "УКС и ЖКК НР", Бабин Сергей Михайлович, директор, тел.: 8 (3463) 250274, E-mail: muuaiksanr@mail.ru   </t>
  </si>
  <si>
    <t xml:space="preserve">Департамент строительства и жилищно-коммунального комплекса Нефтеюганского района
</t>
  </si>
  <si>
    <t>Строительство блочно-модульной водоочистной установки производительностью 250 м3/сут в сп.Каркатеевы Нефтеюганского района</t>
  </si>
  <si>
    <t>Проект реализован</t>
  </si>
  <si>
    <t xml:space="preserve">Готовность объета  - 100%.
</t>
  </si>
  <si>
    <t xml:space="preserve">Ханты-Мансийский автономный округ-Югра, Нефтеюганский район, сп.Каркатеевы </t>
  </si>
  <si>
    <t>60.965739;
72.452531</t>
  </si>
  <si>
    <t>250 м3/сут.</t>
  </si>
  <si>
    <t>Реконструкция ВОС гп.Пойковский Нефтеюганского района</t>
  </si>
  <si>
    <t>Местный бюджет
Окружной бюджет
Федеральный бюджет</t>
  </si>
  <si>
    <t>Готовность объета  - 67%.
В настоящий момент на объекте полностью возведены здания блока подготовки и административно-бытового комплекса, насосной станции, блока промывных вод, контрольно-пропускного пункта, идет монтаж технологического оборудования и технологических трубопроводов.</t>
  </si>
  <si>
    <t xml:space="preserve">Ханты-Мансийский автономный округ-Югра, Нефтеюганский район, гп. Пойковский </t>
  </si>
  <si>
    <t>60.987564;
71.882189</t>
  </si>
  <si>
    <t>8000 м3/сут</t>
  </si>
  <si>
    <t>В связи с необходимостью внесения изменений в ПСД и прохождением повторной гос.экспертизы (перенесен на 2024 г)</t>
  </si>
  <si>
    <t>Культурно-образовательный комплекс (сельский дом культуры, библиотека, детская музыкальная школа) в с. Ларьяк</t>
  </si>
  <si>
    <t>Проект предусматривает строительство 3 этажного комплекса включающего сельский дом культуры, детскую музывальную школу, библиотеку. Площадь здания -2 778 м2. Количество посетителей 255/сут.</t>
  </si>
  <si>
    <t>культура</t>
  </si>
  <si>
    <t xml:space="preserve">бюджет района, бюджет округа </t>
  </si>
  <si>
    <t>Проект на стадии реализаци</t>
  </si>
  <si>
    <t>Выполнены работы по устройству фундаментов-100%, работы по устройству наружных стен – 100%, работы по устройству кровли - 100%, работы по устройству монолитных участков перекрытий-95%, электромонтажные работы-60%, кладка внутренних перегородок и стен из кирпича 100%. монтаж наружных сетей ТВС – 80%, монтаж наружных сети связи – 100%, монтаж сисемы отопления -35%, установка окон – 96%., монтаж системы вентиляции -50%,  устройству фасада – 35%</t>
  </si>
  <si>
    <t>Нижневартовский район</t>
  </si>
  <si>
    <t>Нижневартовский район, с. Ларьяк</t>
  </si>
  <si>
    <t>8(3466)41-78-08</t>
  </si>
  <si>
    <t>Чорич Анна Михайловна, исполняющий обязанности начальника управления культуры и спорта администрации района</t>
  </si>
  <si>
    <t>61.100276 80.263431</t>
  </si>
  <si>
    <t>3 этажа, площадь здания - 2778 м2 на 150мест. Количество посетителей 255/сут.</t>
  </si>
  <si>
    <t>Сельский дом культуры в д. Вата</t>
  </si>
  <si>
    <t>сельский дом культуры со зрительным залом на 150 мест, дискотечным залом, помещениями для ведения кружковой работы. Площадь здания-2 227 м2. Количество посетителей 116/сут.</t>
  </si>
  <si>
    <t xml:space="preserve">бюджет района </t>
  </si>
  <si>
    <t>Выполнены работы по устройство фундамента 100%, монтаж фундаментных блоков стен техподполья 100%, монтаж металлического каркаса здания 98%, устройство наружных стен и перегородок в здании 90%, монтаж железобетонных плит перекрытия 100%, монтаж стропильной системы кровли (1 ярус)-100%, монтаж стропильной системы кровли (2 ярус)-60%, электромонтажные работы-50%, установка  оконных блоков – 90%, монтаж конструкций подъема сцены-20%, устройство системы отопления-5%</t>
  </si>
  <si>
    <t>Нижневартовский район, д.Вата</t>
  </si>
  <si>
    <t>61.089917 75.814752</t>
  </si>
  <si>
    <t xml:space="preserve">дом культуры на 150 мест, дисконечный зал, помещения для ведения кружковой работы. Площадь здания - 2227 м2. Количество посетителей 116/сут. </t>
  </si>
  <si>
    <t>Планируемый проект</t>
  </si>
  <si>
    <t>город Нягань</t>
  </si>
  <si>
    <t>Муниципальное казенное учреждение строительства города Нягани «Управление капитального строительства и реконструкции» (МКУС г. Нягани «УКСиР»)
г.Нягань, ул. Лазарева 12
Потатуева С.Г. Директор МКУС г. Нягани «УКСиР»
тел. 8(34672) 97-490
По всем вопросам можно обращаться: 
Ведущий специалист в сфере закупок, Баймухаметова Елена Ильгизовна, тел. 8(34672) 97-535</t>
  </si>
  <si>
    <t>Муниципальное казенное учреждение строительства города Нягани «Управление капитального строительства и реконструкции» (МКУС г. Нягани «УКСиР»)</t>
  </si>
  <si>
    <t>Объекты коммунальной инфраструктуры: объекты теплоснабжения, центральные системы горячего водоснабжения, холодного водоснабежения, водоотведения, строительство (проектирование) которых осуществляется за счет средств хозяйствующих субъектов с долей  участия муниципальной сосбственности в уставном капитале</t>
  </si>
  <si>
    <t>Питьевое водоснабжение г.Нягань (Корректировка РП и технологической схемы станции очистки воды) Полное развитие</t>
  </si>
  <si>
    <t>Ханты-Мансийский автономный округ - Югра, городской округ город Нягань, город Нягань, территория а/д г. Нягань - пгт. Талинка, километр 4-й.
Ханты-Мансийский автономный округ - Югра, городской округ город Нягань, город Нягань, территория а/д г. Нягань - пгт. Талинка, километр 21-й.</t>
  </si>
  <si>
    <t>Проектом предусматривается строительство:
- надземных резервуаров чистой воды объемом 5000м3, также выполнение антикоррозийной защиты внутренней поверхности двух действующих резервуаров чистой воды 5000 м3;
- зданий и сооружений на площадке №3 (Площадка станции очистки воды на 4 км), в том числе фильтровального цеха II ступени очистки воды, насосной станции собственных нужд, КПП, наружных сетей, подъездных путей к зданиям и сооружениям;
- зданий и сооружений на площадке №2 (Площадка промежуточной подкачивающей станции на 21 км), в том числе насосной станции подкачки, операторской насосной станции с бытовыми помещениями, двух резервуаров для воды, здания для дизель-генераторной установки, подъездных путей к зданиям и сооружениям.</t>
  </si>
  <si>
    <t>бюджет города Нягани, 
бюджет автономного округа, 
бюджет Российской Федерации</t>
  </si>
  <si>
    <t>В 2024 году планируется проведение электронной процедуры на определение подрядной организации на выполнение строительно-монтажных работ.
Для реализации технологической схемы 2 ступени очистки воды – деманганации (освобождения от марганца), при которой достигается качество воды, отвечающее требованиям СанПиН 1.2.3685-21, предусмотрено строительство новых зданий и сооружений полного развития.</t>
  </si>
  <si>
    <t>62,0233981834, 65,793392564
62,105721555, 65,515044238</t>
  </si>
  <si>
    <t>В связи с нарушением сроков разработки проектной документации, выполнение строительно-монтажных работ на объекте планируеится в 2024 году.</t>
  </si>
  <si>
    <t>Объекты социальной инфраструктуры</t>
  </si>
  <si>
    <t>Средняя общеобразовательная школа №7 в жилом районе «Центральный» (Общеобразовательная организация с углубленным изучением отдельных предметов с универсальной безбарьерной средой)</t>
  </si>
  <si>
    <t>Проектирование, стриотельство и эксплуатация объекта образования на 1125 учащихся.</t>
  </si>
  <si>
    <t>концессионное соглашение</t>
  </si>
  <si>
    <t>Заключено концессионное соглашение от 29.12.2022 №69ПШ с ООО "ПроШкола", 
ИНН 9703078014, срок действия концессионного соглашения - 13 лет.
16 мая 2023 года ООО «ПроШкола» заключили договор подряда №ПШ69/ДГП-1 на выполнение ПИР и СМР с ООО «Квартал» (г.Ханты-Мансийск). Ведутся работы по разработке проектной документации.</t>
  </si>
  <si>
    <t>Ханты-Мансийский автономный округ - Югра, г.Нягань, жилой район «Центральный», 7 микрорайон</t>
  </si>
  <si>
    <t>62,135103614, 65,442151363
62,133540406, 65,443500965</t>
  </si>
  <si>
    <t>Работы на объекте не окончены (долгосрочные соглашение)</t>
  </si>
  <si>
    <t>Объекты по производству, передаче и распределению электрической энергии</t>
  </si>
  <si>
    <t>Приобретение и реконструкция РП 10кВ  №16 с питающими, распределительными сетями электроснабжения и подстанциями г. Нягань*</t>
  </si>
  <si>
    <t>Реконструкция РП 10кВ  №16 с питающими, распределительными сетями электроснабжения и подстанциями г. Нягань*</t>
  </si>
  <si>
    <t>Электроэнергетика</t>
  </si>
  <si>
    <t>средства, полученные от оказания услуг, реализации товаров по регулируемым государством ценам (тарифам)</t>
  </si>
  <si>
    <t>Строительство завершено</t>
  </si>
  <si>
    <t>ВЛ-10 кВ, КЛ-10 кВ, РП-10 кВ</t>
  </si>
  <si>
    <t>г.Нягань</t>
  </si>
  <si>
    <t xml:space="preserve">Начальник технического отдела УКС
Сайдалиев Джахонгир Джамалидинович
АО "ЮТЭК - Региональные сети"
тел. 8 (3467) 31-81-18 доб.717
Начальник ПТО ОП г.Нягань 
АО "РЭС-Запад"
Комарова Ирина Михайловна
тел.8 (34672) 2-60-14, доб. 104
</t>
  </si>
  <si>
    <t>АО "ЮТЭК-РС", АО "РЭС-Запад"</t>
  </si>
  <si>
    <t>Приобретение и реконструкция РП 10кВ  №19 с питающими, распределительными сетями электроснабжения и подстанциями г. Нягань*</t>
  </si>
  <si>
    <t>Реконструкция РП 10кВ  №19 с питающими, распределительными сетями электроснабжения и подстанциями г. Нягань*</t>
  </si>
  <si>
    <t>Строительство РП-10 кВ, ТП-6 шт., ВЛ-10 кВ, КЛ-10 кВ завершено
Строительство КЛ-0,4 кВ запланировано на 2024</t>
  </si>
  <si>
    <t>ВЛ-10 кВ, КЛ-10 кВ, РП-10 кВ, ТП-6 шт.</t>
  </si>
  <si>
    <t>Работы введутся</t>
  </si>
  <si>
    <t>Новое строительство</t>
  </si>
  <si>
    <t>Сети электроснабжения 10 - 0,4 кВ для технологического присоединения потребителей МО г. Нягань</t>
  </si>
  <si>
    <t>Строительство сетей электроснабжения 10 - 0,4 кВ для технологического присоединения потребителей МО г. Нягань</t>
  </si>
  <si>
    <t>ВЛ-0,4 кВ, КЛ-0,4 кВ</t>
  </si>
  <si>
    <t>Реконструкция школы с пристроем для размещения групп детского сада, с.Чантырья</t>
  </si>
  <si>
    <t>Реконструкция школы с пристроем для размещения групп детского сада, п.Половинка</t>
  </si>
  <si>
    <t>Автомобильная дорога общего пользования местного значения с.Леуши</t>
  </si>
  <si>
    <t>Школа-детский сад в д.Ушья</t>
  </si>
  <si>
    <t>Строительство канализационных очистных сооружений 300 м3/сут в пгт.Кондинское, Кондинского района</t>
  </si>
  <si>
    <t>Реконструкция водоочистных сооружений с обследованием водозабора в г.п. Приобье</t>
  </si>
  <si>
    <t>Реконструкция водозаборных и водоочистных сооружений</t>
  </si>
  <si>
    <t>Бюджеты Ханты-Мансийского автономного округа-Югры и Октябрьского района</t>
  </si>
  <si>
    <t>612367,7</t>
  </si>
  <si>
    <t>2024</t>
  </si>
  <si>
    <t>проект на стадии реализации</t>
  </si>
  <si>
    <t>проведение работ по реконструкции водозаборных и водоочистных сооружений</t>
  </si>
  <si>
    <t>Октябрьский район</t>
  </si>
  <si>
    <t>Октябрьский район, пгт. Приобье, ул. Портовая, д.5</t>
  </si>
  <si>
    <t>8(34678) 28-016/доб. 340</t>
  </si>
  <si>
    <t>Председатель Комитета по  строительству, архитектуре и жизнеобеспечению администрации Октябрьского района</t>
  </si>
  <si>
    <t>62,549286;
65,648198</t>
  </si>
  <si>
    <t>Реконструкция водоочистных сооружений гп. Приобье проводится для обеспечения жителей пгт. Приобье качественной питьевой водой.
Проект реализуется в соответствии с федеральной программой "Чистая вода" и муниципальной программой «Развитие жилищно-коммунального хозяйства в муниципальном образовании Октябрьский район».</t>
  </si>
  <si>
    <t>Котельная по ул. Моложеная 5, гп. Талинка</t>
  </si>
  <si>
    <t>Строительство котельной, мощностью 12 МВт</t>
  </si>
  <si>
    <t>Бюджет Октябрьского района, частные инвестиции</t>
  </si>
  <si>
    <t>Строительство модульной котельной с подводящими инженерными сетями</t>
  </si>
  <si>
    <t>Октябрьский район, пгт. Талинка, ул. Молодежная, д.5</t>
  </si>
  <si>
    <t>61,546222;
66,434116</t>
  </si>
  <si>
    <t>12 МВт</t>
  </si>
  <si>
    <t>Строительство котельной в гп. Талинка проводится для обеспечения жилых и нежилых объектов теплоснабжением и горячим водоснабжением.
Проект реализуется в соответствии с муниципальной программой «Развитие жилищно-коммунального хозяйства в муниципальном образовании Октябрьский район».</t>
  </si>
  <si>
    <t xml:space="preserve">Реконструкция здания МКОУ «Малоатлымская средняя общеобразовательная школа» под «Школа-детский сад (132 учащихся,30 воспитанников) 
в с. Малый Атлым
</t>
  </si>
  <si>
    <t>Реконструкция школы под "Школа-детский сад" в п. Малый  на 132 учащихся и 30 воспитанников</t>
  </si>
  <si>
    <t>Проведены демонтажные работы. Частично выполнены строительно - монтажные работы.</t>
  </si>
  <si>
    <t>Октябрьский район, с. Малый Атлым,  ул. Советская, д. 1</t>
  </si>
  <si>
    <t>62,226301;
66,968232</t>
  </si>
  <si>
    <t>Существующая мощность школы - 162 учащихся,
мощность после реконструкции школы - 132 учащихся, 30 воспитанников</t>
  </si>
  <si>
    <t>Реконструкция здания школы в сп. Малый Атлым под школу-детский сад проводится для обеспечения общественного воспитания детей школьного и дошкольного возраста.
Проект реализуется в соответствии с государственной программой Ханты-Мансийского автономного округа - Югры «Развитие образования» и муниципальной программой «Развитие образования в муниципальном образовании Октябрьский район».</t>
  </si>
  <si>
    <t>Средняя школа на 300 учащихся в пгт. Приобье</t>
  </si>
  <si>
    <t>Строительство здания средней школы</t>
  </si>
  <si>
    <t>Бюджет Ханты-Мансийского автономного округа-Югры и Октябрьского района</t>
  </si>
  <si>
    <t>953054,6</t>
  </si>
  <si>
    <t>Ведутся основные строительно-монтажные работы по возведению стен и кровли.</t>
  </si>
  <si>
    <t>Октябрьский район, пгт. Приобье, ул. Новая, д.3</t>
  </si>
  <si>
    <t>62,528138;
65,595497</t>
  </si>
  <si>
    <t>300 учащихся</t>
  </si>
  <si>
    <t>Строительство средней общеобразовательной школы в гп. Приобье проводится для обеспечения общественного воспитания детей школьного возраста.
Проект реализуется в соответствии с государственной программой Ханты-Мансийского автономного округа - Югры «Развитие образования» и муниципальной программой «Развитие образования в муниципальном образовании Октябрьский район»</t>
  </si>
  <si>
    <t>Полигон твердых коммунальных отходов для пгт. Игрим, поселений Березовского и Октябрьского районов</t>
  </si>
  <si>
    <t>Полигон твердых коммунальных отходов, мощностью 1000 тонн</t>
  </si>
  <si>
    <t>Удаление и обработка твердых отходов</t>
  </si>
  <si>
    <t>Бюджеты Ханты-Мансийского автономного округа - Югры и Октябрьского района</t>
  </si>
  <si>
    <t>250276</t>
  </si>
  <si>
    <t>2026</t>
  </si>
  <si>
    <t>планируемые</t>
  </si>
  <si>
    <t>Разработка ПИР</t>
  </si>
  <si>
    <t>Планирование</t>
  </si>
  <si>
    <t>Октябрьский район, сельское поселение Перегребное, Ханты-Мансийский автономный округ - Югра</t>
  </si>
  <si>
    <t>63,144538;
64,758418</t>
  </si>
  <si>
    <t>10 тыс. т/год</t>
  </si>
  <si>
    <t>Строительство полигона ТКО для пгт. Игрим, поселений Березовского и Октябрьского районов предназначен для обработки и обезвреживания ТКО IV-V класса опасности.
Проект реализуется в соответствии с Приказом Деппромышленности-Югры № 38-П-12 от 24.01.2023 "Об утверждении инвестиционной программы в сфере обращения с твердыми коммунальными отходами ООО «РУБИКОН» на 2023 – 2045 годы".</t>
  </si>
  <si>
    <t>Котельная № 2 пгт. Талинка, ул. Пушкина,12</t>
  </si>
  <si>
    <t>строительство модульной котельной, мощностью 12 МВт</t>
  </si>
  <si>
    <t>Бюджет Октябрьского района</t>
  </si>
  <si>
    <t>Октябрьский район, пгт. Талинка, ул. Пушкина, 12</t>
  </si>
  <si>
    <t>61,549509;
66,444321</t>
  </si>
  <si>
    <t>7 МВт</t>
  </si>
  <si>
    <t>Физкультурно-оздоровительный комплекс с бассейном в пгт. Андра</t>
  </si>
  <si>
    <t>Строительство ФОКа с бассейном</t>
  </si>
  <si>
    <t>Культура и спорт</t>
  </si>
  <si>
    <t>Инвестиции ООО "Газпром трансгаз Югорск"</t>
  </si>
  <si>
    <t>Строительство на стадии завершения</t>
  </si>
  <si>
    <t>пгт. Андра</t>
  </si>
  <si>
    <t>Адрес: Ханты-Мансийский автономный округ - Югра, г. Югорск, ул. Мира, д. 15
Тел. 8(34675) 2-00-07</t>
  </si>
  <si>
    <t>ООО "Газпром трансгаз Югорск"</t>
  </si>
  <si>
    <t>62,52027;
65,875347</t>
  </si>
  <si>
    <t>Комплексный межмуниципальный полигон твердых бытовых отходов для города Нягань, поселений Октябрьского района</t>
  </si>
  <si>
    <t>Бюджеты автономного округа и муниципального образования</t>
  </si>
  <si>
    <t>429408,5</t>
  </si>
  <si>
    <t>граница между Октябрьским районом и г. Нягань, р. Крестьянка</t>
  </si>
  <si>
    <t>тел: (3467) 36-01-10 (многоканальный), вн. номер: 3151; 3085</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</si>
  <si>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</si>
  <si>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62,292535;
65,517301</t>
  </si>
  <si>
    <t>«Футбольное поле с искусственным покрытием, трибунами и блоком раздевалок» в городе Покачи, Ханты-Мансийский автономный округ – Югра</t>
  </si>
  <si>
    <t xml:space="preserve">Футбольное поле с искусственным покрытием с трибунами и блоком раздевалок размещается на земельном участке 86:21:0000000:1890 
Единовременная пропускная способность – 28 чел./смену
Объект включат в себя:
- футбольное поле с искусственным покрытием размером 105 x 70 м (в границах разметки) площадью 8140 м2 (включая футбольное поле и свободные зоны).
- освещение футбольного поля прожекторами;
- ограждение футбольного поля;
- трибуны на 400 мест;
-АБК, примыкающий к трибунам, включающий в себя раздевалки, сан. узлы, комната судей, медицинский кабинет.
- крытая стоянка для технологического транспорта, по уходу за футбольным полем.
- площадки и пешеходные дорожки из фигурной бетонной плитки
</t>
  </si>
  <si>
    <t xml:space="preserve">ОКВЭД
 41.20;
42.2; 
 42.99
</t>
  </si>
  <si>
    <t>1)местный бюджет       2) окружной бюджет</t>
  </si>
  <si>
    <t>Разработка проектно-сметной документации</t>
  </si>
  <si>
    <t>Проводится гос. экспертиза проектно-сметной документации</t>
  </si>
  <si>
    <t>Капитальное строительство</t>
  </si>
  <si>
    <t>Город Покачи</t>
  </si>
  <si>
    <t>Г. Покачи, ул. Комсомольская</t>
  </si>
  <si>
    <t>Директор – Тимошенко Анастасия Васильевна телефон/факс: 8 (34669) 7-34-78,электронный адрес: e-mail: uks@admpokachi.ru;</t>
  </si>
  <si>
    <t>МУ «УКС»</t>
  </si>
  <si>
    <t>61.744848, 75.613533</t>
  </si>
  <si>
    <t>Инвестиционная программа ООО "Экосистема" по развитию системы водоотведения г. Покачи на 2020-2033 годы, утвержденнная приказом Департамента ЖКК и Энергетики ХМАО-Югры от 11.10.2019 № 33-Пр-121</t>
  </si>
  <si>
    <t>1) Реконструкция наружных сетей водоотведения ул. Комсомольская, 4, 6;2) реконструкция наружных сетей водоотведения ул. Комсомольская, 2, Молодежная, 8, 10, 31;3) реконструкция наружных сетей водоотведения ул. Мира, 14, 16;4) реконструкция КОС-7000 с сокращением установленной мощности до 5000 м3/сут.</t>
  </si>
  <si>
    <t xml:space="preserve">ОКВЭД 
37.00
</t>
  </si>
  <si>
    <t xml:space="preserve">1) Собственные средства;
2)привлеченные средства;
3) бюджетное финансирование
</t>
  </si>
  <si>
    <t>II этап</t>
  </si>
  <si>
    <t>Модернизация и реконструкция за счет собственных и заемных средств инвестора, а так же платы концендента</t>
  </si>
  <si>
    <t xml:space="preserve">Реконструкция в отношении объектов централизованной системы водоотведения на территории города Покачи </t>
  </si>
  <si>
    <t>г. Покачи, ул. Комсомольская, 6/1</t>
  </si>
  <si>
    <t>Начальник управления жилищно-коммунального хозяйства администрации города Покачи Андрусенко Антон Викторович 
телефон/факс:8 (34669)7-99-64
доб. 3071#
электронный адрес:   jkh@admpokachi.ru</t>
  </si>
  <si>
    <t xml:space="preserve">Директор ООО "Экосистема" 
Евлампьев Юрий Николаевич
</t>
  </si>
  <si>
    <t>61.741648, 75.599753</t>
  </si>
  <si>
    <t>город Покачи</t>
  </si>
  <si>
    <t>Строительство объекта: "Физкультурно-спортивный комплекс" для единоборств по адресу: г. Пыть-Ях, микрорайон №10 "Мамонтово"</t>
  </si>
  <si>
    <t>Постановление 
администрации города от 23.12.2021 № 606-па "Об утверждении муниципальной программы Развитие физической культуры и спорта в городе Пыть-Яхе"</t>
  </si>
  <si>
    <t>Деятельность в области культуры и спорта</t>
  </si>
  <si>
    <t>Сметная стоимость не определена</t>
  </si>
  <si>
    <t>Бюджет муниципального образования</t>
  </si>
  <si>
    <t>Х</t>
  </si>
  <si>
    <t>По проекту разработана исходно-разрешительная документация, проведены проектные работы (эскиз) и инженерно-технические изыскания, ПСД находится на гос.экспертизе.</t>
  </si>
  <si>
    <t>г. Пыть-Ях</t>
  </si>
  <si>
    <t>г. Пыть-Ях, мкр.№10 "Мамонтово"</t>
  </si>
  <si>
    <t>МКУ "УКС":
8(3463) 42-94-01; Управление по культуре и спорту: 8(3463) 46-55-17</t>
  </si>
  <si>
    <t xml:space="preserve">Заместитель главы города Пыть-Яха - Золотых Алексей Павлович </t>
  </si>
  <si>
    <t>60.760831.72.749331</t>
  </si>
  <si>
    <t>Сохранение рабочих мест 17 чел.</t>
  </si>
  <si>
    <t>Общая площадь здания 3350 м2
Строительный объем 26915 м3
Вместимость трибун 152 пос./мест
Пропускная способность 84 чел./смена</t>
  </si>
  <si>
    <t>город Пыть-Ях</t>
  </si>
  <si>
    <t xml:space="preserve"> средства муниципального бюджета</t>
  </si>
  <si>
    <t>СМР</t>
  </si>
  <si>
    <t xml:space="preserve">муниципальное образование 
городской округ Сургут </t>
  </si>
  <si>
    <t>мкр. 30А</t>
  </si>
  <si>
    <t>директор МКУ "УКС" Гребешок А.С. - тел.: 8 (3462) 55-06-32 эл.почта: uks@admsurgut.ru</t>
  </si>
  <si>
    <t>Департамент архитектуры и градостроительства, МКУ "УКС"</t>
  </si>
  <si>
    <t>создание условий для развития жилищного строительства; обеспечения территорий города сетями водо- и пожаротушения; организация системы хозяйственно-бытового и пожарного водоснабжения промзоны ГРЭС 
(ул. Энергостроителей, ул. Глухова, ул. Загородная), поселков Кедровый, Кедровый-2, пос. Финский</t>
  </si>
  <si>
    <t xml:space="preserve"> средства муниципального бюджета, средства автономного округа </t>
  </si>
  <si>
    <t xml:space="preserve">2023 
(1,2 этап)
</t>
  </si>
  <si>
    <t xml:space="preserve">строительство объекта завершено.  </t>
  </si>
  <si>
    <t>ул. Пионерная</t>
  </si>
  <si>
    <t>х=985212,42 у=3576642,40; х=985207,12 у=3576642,40; х=985207,12 у=3576645,90; х=985212,42 у=3576645,90</t>
  </si>
  <si>
    <t>Объект реализован. В результате выполненных работ по строительству объекта создана общая система водоснабжения промзоны ГРЭС (ул. Энергостроителей, ул. Глухова, ул. Загородная), поселков Кедровый, Кедровый-2, пос. Финский.</t>
  </si>
  <si>
    <t>повышение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г. Сургута</t>
  </si>
  <si>
    <t>проектирование, строительство</t>
  </si>
  <si>
    <t xml:space="preserve"> - </t>
  </si>
  <si>
    <t>проектирование</t>
  </si>
  <si>
    <t xml:space="preserve"> концесиионное соглашение расторгнуто, работы приостановлены</t>
  </si>
  <si>
    <t>ПИР СМР</t>
  </si>
  <si>
    <t xml:space="preserve"> директор департамента архитектуры и градостроительства Фокеев - .А. тел. 8(3462) 52-82-43; эл.почта: dag@admsurgut.ru</t>
  </si>
  <si>
    <t>Департамент архитектуры и градостроительства</t>
  </si>
  <si>
    <t>средства бюджета автономного округа, средства муниципального бюджета</t>
  </si>
  <si>
    <t>стоительство</t>
  </si>
  <si>
    <t xml:space="preserve">строительство </t>
  </si>
  <si>
    <t>мкр. 20А</t>
  </si>
  <si>
    <t xml:space="preserve"> директор департамента архитектуры и градостроительства Фокеев   А.А. -  тел. 8(3462) 52-82-43; эл.почта: dag@admsurgut.ru</t>
  </si>
  <si>
    <t>X=3573891.61 Y= 983175.80</t>
  </si>
  <si>
    <t>Строительная готовность - 11 %, дата завершения строительства -31.12.2024,  ожидаемый эффект - создание 1500 мест.учащ., увеличение удельного веса численности обучающихся в 1 смену на 6,1%</t>
  </si>
  <si>
    <t>повышение транспортной связности улично-дорожной сети, ее развития  в соответствии с генеральным планом развития города, отвечающей потребностям города в транспортном обслуживании</t>
  </si>
  <si>
    <t>2027
(с учетом эксплуатации)</t>
  </si>
  <si>
    <t>ул. Усольцева</t>
  </si>
  <si>
    <t xml:space="preserve">бытовая канализация (x=985359,36 y=3569013,96);  ливневая канализация (x=985319,70  y=3568993,56); электрические сети   (x=985912,46   y=3568914,22) 
водоснабжение 
(x=985856,37  y=3568976,56)                      </t>
  </si>
  <si>
    <t>Объект реализован. Реализация объекта позволила  распределить транспортные потоки, снизить транспортную нагрузку на Грибоедовскую развязку, и обеспечить проезд к жилым домам по ул. Усольцева, расположенного в мкр.36</t>
  </si>
  <si>
    <t xml:space="preserve">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увеличение протяженности автомобильных дорог. </t>
  </si>
  <si>
    <t>проектирование строительство</t>
  </si>
  <si>
    <t>2024 (ПИР)  2024 (СМР)</t>
  </si>
  <si>
    <t>2025 
(СМР)</t>
  </si>
  <si>
    <t xml:space="preserve">проектирование </t>
  </si>
  <si>
    <t>выполнение ПИР 2024, 
СМР 2024-2025</t>
  </si>
  <si>
    <t>ПИР
СМР</t>
  </si>
  <si>
    <t>не требуется</t>
  </si>
  <si>
    <t xml:space="preserve">средства на выполнение работ по строительству объекта предусмотрены в бюджетной смете на 2024 год.  Реализация объекта позволит распределить транспортные потоки, снизить транспортную нагрузку на Грибоедовскую развязку. </t>
  </si>
  <si>
    <t>2021 (ПИР)</t>
  </si>
  <si>
    <t>2023 (СМР)</t>
  </si>
  <si>
    <t>строительство объекта предусмотрено государственной программой и муниципальной программой</t>
  </si>
  <si>
    <t>средства бюджета автономного округа, средства муниципального бюджета, внебюджетные источники</t>
  </si>
  <si>
    <t>строительство здания</t>
  </si>
  <si>
    <t>мкр. А</t>
  </si>
  <si>
    <t xml:space="preserve"> директор департамента архитектуры и градостроительства Фокеев   А.А. - тел. 8(3462) 52-82-43; эл.почта: dag@admsurgut.ru</t>
  </si>
  <si>
    <t>Строительная готовность - 21 % , завершение строительства  - 2024 г.,  ожидаемый эффект - развитие спорта на территории города, обеспечит дополнительными местами в количестве 90 чел./час</t>
  </si>
  <si>
    <t>здание спортивного центра двухэтажное прямоугольной в плане формы с выступающими объёмами входных тамбуров. Кровля двухскатная с организованным наружным водоотводом,  наружной пожарной лестницей. Проектируемый центр является объектом спорта и предназначен для проведения тренировочных занятий по физической культуре, а также проведения физкультурно-массовых и зрелищных мероприятий</t>
  </si>
  <si>
    <t>строительство здания и сетей инженерно-технического обеспечения</t>
  </si>
  <si>
    <t>ПИР,СМР</t>
  </si>
  <si>
    <t>мкр. 35А</t>
  </si>
  <si>
    <t>бытовая, производственная  канализация 
(х= 983847,57 y=3574461,06);
хоз. питьевой водопровод (х=983912,69 y=3574587,04); сети электроснабжения            
(х=983983,5 y=3574597,9);
тепловые сети
(х=983849,4 y=3574519,7)
Сети связи
(х=984003,34 y=3574592,44)</t>
  </si>
  <si>
    <t>По объекту выполнены проектно-изыскательские работы. Средства на выполнение работ по строительству объекта предусмотрены в бюджетной смете на 2024 год. Строительство объекта позволит обеспечить жителей города местом для проведения тренировочных занятий по физической культуре, проведения физкультурно-массовых и зрелищных мероприятий.</t>
  </si>
  <si>
    <t>судебное разбирательство, работы приостановлены</t>
  </si>
  <si>
    <t>мкр.34</t>
  </si>
  <si>
    <t xml:space="preserve"> директор департамента архитектуры и градостроительства Фокеев А.А. - тел. 8(3462) 52-82-43; эл.почта: dag@admsurgut.ru</t>
  </si>
  <si>
    <t>соединение двух муниципальных образований город Сургут и Сургутский район, повышение транспортной связности Югорский тракт с поселком Белый Яр; перераспределение транспортных потоков, с разгрузкой основного направления по Нефтеюганскому шоссе на въезде и выезде из города</t>
  </si>
  <si>
    <t>проектирование,  строительство</t>
  </si>
  <si>
    <t>2019 (ПИР)</t>
  </si>
  <si>
    <t xml:space="preserve">выполнение ПИР в 2019-2020 </t>
  </si>
  <si>
    <t xml:space="preserve"> Улица 4 "З" </t>
  </si>
  <si>
    <t xml:space="preserve">КТПН-745: 
(х=984602,5 у=3569319,2); КТПН-709: 
(х=984684,0 у=3566278,5)                               ВКрек: 
(х=984609,8 у=3569549,8);                      ДК: 
(х=984369,15 у=3569397,0)
</t>
  </si>
  <si>
    <t>По объекту выполнены проектно-изыскательские работы.Средства на выполнение  работ по строительству объекта в бюджетной смете на 2024-2026гг. не предусмотрены.</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</si>
  <si>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восточной окраины города ,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</si>
  <si>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 xml:space="preserve"> средства муниципального бюджета, средства автономного округа с привлечением средств инфраструктурного бюджетного кредита </t>
  </si>
  <si>
    <t>2020-2022 (ПИР)</t>
  </si>
  <si>
    <t>2022-2024 (СМР)</t>
  </si>
  <si>
    <t>выполнение ПИР в период с 2020 по 2022, СМР с 2022-2024</t>
  </si>
  <si>
    <t xml:space="preserve">ул. 16 "ЮР" от ул. 3 "ЮР" до примыкания к ул. Никольская; ул. 3 "ЮР" от ул. 16 "ЮР" до 18 "ЮР"; ул. 18 "ЮР" от 3 "ЮР" до примыкания к ул. Энгельса </t>
  </si>
  <si>
    <t>Срок окончания работ - 2024. Реализация объекта обеспечить транспортной доступностью для объектов НТЦ г. Сургута.</t>
  </si>
  <si>
    <t>Строительство набережной с устройством рекреационной зоны</t>
  </si>
  <si>
    <t>2020 (ПИР)
2022 (СМР)</t>
  </si>
  <si>
    <t>2022 (ПИР) 
2024 (СМР)</t>
  </si>
  <si>
    <t>выполнение ПИР в период с 2020 по 2022, СМР 2022-2024</t>
  </si>
  <si>
    <t>Югорский тракт</t>
  </si>
  <si>
    <t>Срок завершения работ - 2024. Функциональное назначение проектируемых сооружений заключается в обеспечении защиты от негативного воздействия вод территории научно-технологического центра в города Сургуте, устройства рекреационной зоны.</t>
  </si>
  <si>
    <t>повышение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г. Сургута</t>
  </si>
  <si>
    <t>мкр.38</t>
  </si>
  <si>
    <t xml:space="preserve">строительсво </t>
  </si>
  <si>
    <t>мкр.5А</t>
  </si>
  <si>
    <t>2020 (ПИР)</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</si>
  <si>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восточной окраины города,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</si>
  <si>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2022 (ПИР)</t>
  </si>
  <si>
    <t xml:space="preserve">выполнение ПИР в 2021-2022 </t>
  </si>
  <si>
    <t xml:space="preserve">ул.Магистральная </t>
  </si>
  <si>
    <t>По объекту выполнены проектно-изыскательские работы  . 
Средства на выполнение работ по строительству объекта в бюджетной смете на 2024-2026гг. не предусмотрены</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</si>
  <si>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восточной окраины города ,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</si>
  <si>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2023 (ПИР) 2024-2025 (СМР)</t>
  </si>
  <si>
    <t>выполнение ПИР в 2023, 
СМР 2024-2025</t>
  </si>
  <si>
    <t>проезд Мунарева</t>
  </si>
  <si>
    <t>средства на выполнение работ по строительству объекта  в бюджетной смете на 2024-2025гг. предусмотрены. Цель реализации объекта улучшение транспортно-эксплуатационного состояния, повышения уровня комфортности и безопасности к объектам социального назначения в микрорайоне 27 г.Сургута.</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</si>
  <si>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</si>
  <si>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2021 (ПИР) 2024 (начало СМР)</t>
  </si>
  <si>
    <t xml:space="preserve">2022 (ПИР) </t>
  </si>
  <si>
    <t>выполнение ПИР в 2022, 
СМР начало в 2024</t>
  </si>
  <si>
    <t>ул.Киртбая</t>
  </si>
  <si>
    <t>Средства на выполнение работ по строительству объекта предусмотрены в бюджетной смете на 2024-2025 годы не в полном объеме.  Цель реализации объекта улучшение транспортно-эксплуатационного состояния, благоустройство территории.</t>
  </si>
  <si>
    <t>2024 (СМР)</t>
  </si>
  <si>
    <t>строительство завершено</t>
  </si>
  <si>
    <t>концептуально объект имеет вид открытого плоскостного сооружения общего пользования</t>
  </si>
  <si>
    <t>2021 (ПИР)
2024 (СМР)</t>
  </si>
  <si>
    <t>2022 
(ПИР)
2025 (СМР)</t>
  </si>
  <si>
    <t>обеспечение объекта здравоохранения дополнительными парковочными местами, в том числе для инвалидов 
и маломобильных групп выполнение ПИР в 2021-2022, СМР 2024-2025</t>
  </si>
  <si>
    <t>мкр.37</t>
  </si>
  <si>
    <t>Средства на выполнение работ по строительству объекта в бюджетной смете на 2024-2025гг. предусмотрены. Реализация объекта обеспечит проезд транспортных средств к жилым и общественным зданиям, учреждениям внутри микрорайона 37 с устройством открытых парковочных мест для автотранспорта.</t>
  </si>
  <si>
    <t xml:space="preserve">обеспечение участка, выделенного под строительство школы, подъездами, подходами и подводящими сетями; повышение транспортной связности улично-дорожной сети микрорайона, ее развитие в соответствии с проектом планировки микрорайона, увеличение протяженности тротуаров, повышение комфорта и удобства передвижения внутри микрорайона, создание условий и механизмов для увеличения темпов строительства, обеспечение беспрепятственного проезда пожарной техники, обеспечение своевременного технологического присоединения к системам теплоснабжения среднеобразовательной школы
</t>
  </si>
  <si>
    <t>2025 (ПИР)</t>
  </si>
  <si>
    <t>2026 (СМР)</t>
  </si>
  <si>
    <t>выполнение ПИР в 2025, СМР 2026</t>
  </si>
  <si>
    <t>квартал Пойма-5</t>
  </si>
  <si>
    <t>Средства на выполнение проектно-изыскательских работ, работ по строительству объекта предусмотрены в бюджетной смете на 2025-2026гг. Реализация объекта обеспечит проезд к объекту образования в квартале Пойма-5 г. Сургута.</t>
  </si>
  <si>
    <t>Сеть водоснабжения для нужд Поймы-2, «Научно-технологического центра в городе Сургуте» и перспективной застройки</t>
  </si>
  <si>
    <t xml:space="preserve"> строительство</t>
  </si>
  <si>
    <t xml:space="preserve">2020 (ПИР)
</t>
  </si>
  <si>
    <t>Объект реализован.В результате выполненных работ по объекту построены магистральные сети водоснабжения для обеспечения Поймы-2, "Научно-технического центра в городе Сургуте" и преспективной застройки прилегающих территории.</t>
  </si>
  <si>
    <t>создание условий для развития строительства на территории Пома-2; обеспечение территорий сетями бытовой канализации.</t>
  </si>
  <si>
    <t>х = 3569785,6551
y = 982618,8380</t>
  </si>
  <si>
    <t>Объект реализован. В результате выполненных работ по объекту построена канализационная насосная станция территории Пойма-2, г. Сургут</t>
  </si>
  <si>
    <t>предназначены для очистки ливневых  сточных вод с территорий: Пойма-2, Пойма-3, кв. П-1, кв. П-2, кв. П-7, кв. П-8, г. Сургут</t>
  </si>
  <si>
    <t>Объект реализован. В результате выполненных работ по объекту создана сеть ливневой канализации с устройством локальных очистных сооружений, улучшение системы очистки ливневых стоков города.</t>
  </si>
  <si>
    <t>2022 (СМР)</t>
  </si>
  <si>
    <t>строительство объекта предусмотрена муниципальной программой, ПКР</t>
  </si>
  <si>
    <t>проектирование, реконструкция</t>
  </si>
  <si>
    <t xml:space="preserve">выполнение ПИР 2025 </t>
  </si>
  <si>
    <t>ул.Ленина</t>
  </si>
  <si>
    <t>будут определены при разработке проекта</t>
  </si>
  <si>
    <t>Средства на выполнение проектно-изыскательских работ в бюджетной смете предусмотрены в 2025 год. Реализация объекта обеспечит создание комфортных условий и равных возможностей для самореализации и раскрытия таланта, креатива каждого жителя автономного округа, доступа населения к культурным ценностям, цифровым ресурсам в сфере культуры.</t>
  </si>
  <si>
    <t>реконструкция объекта предусмотрена муниципальной программой, ПКР</t>
  </si>
  <si>
    <t>2020-2024 (ПИР)</t>
  </si>
  <si>
    <t>выполнение ПИР в период с 2020 по 2024 гг.</t>
  </si>
  <si>
    <t>ул.Сибирская,2</t>
  </si>
  <si>
    <t>х=61.239644 у= 73.392520</t>
  </si>
  <si>
    <t>Средства на выполнение проектно-изыскательских работ в бюджетной смете предусмотрены в 2024 год. Реализация объекта обеспечит создание комфортных условий и равных возможностей для самореализации и раскрытия таланта, креатива каждого жителя автономного округа, доступа населения к культурным ценностям, цифровым ресурсам в сфере культуры.</t>
  </si>
  <si>
    <t>для водоотведения с территорий ул. Югорская, ул.Университетская, ул. Маяковского, ул. И.Захарова</t>
  </si>
  <si>
    <t>2024-2025 (ПИР)
 с 2025 года (СМР)</t>
  </si>
  <si>
    <t>выполнение ПИР в 2024-2025,
СМР с 2025</t>
  </si>
  <si>
    <t>Восточный район</t>
  </si>
  <si>
    <t>Средства на выполнение работ проектно-изыскательских работ,по строительству объекта предусмотрены в бюджетной смете на 2025 год. Реализация объекта обеспечит сети водоотведения с территорий ул. Югорская, ул.Университетская, ул. Маяковского, ул. И.Захарова.</t>
  </si>
  <si>
    <t>для водоотведения с территорий ул. Дзержинского, ул. Гагарина, пр-та Ленина, ул.Энергетиков</t>
  </si>
  <si>
    <t>Западный, Центральный район</t>
  </si>
  <si>
    <t>Средства на выполнение работ проектно-изыскательских работ,по строительству объекта предусмотрены в бюджетной смете на 2025 год. Реализация объекта обеспечит сетью водоотведения ул. Дзержинского, ул. Гагарина, пр-та Ленина, ул.Энергетиков.</t>
  </si>
  <si>
    <t>для обеспечения подачи теплоносителя к объектам НТЦ</t>
  </si>
  <si>
    <t xml:space="preserve">2022-2023 (ПИР)
</t>
  </si>
  <si>
    <t>выполнение ПИР в 2022-2023,
СМР в 2023-2024</t>
  </si>
  <si>
    <t>Средства на выполнение работ по строительству объекта предусмотрены в бюджетной смете на 2024 год.  Реализация объекта обеспечит создание конструктивных и инженерно-технических решений для улучшения коммунальной инфраструктуры, повышения уровня комфортности и безопасности проектируемого микрорайона.</t>
  </si>
  <si>
    <t>для обеспечения электроснабжения объектов НТЦ</t>
  </si>
  <si>
    <t xml:space="preserve">2022-2024 (ПИР)
</t>
  </si>
  <si>
    <t>выполнение ПИР в 2022-2024, 
СМР в 2024</t>
  </si>
  <si>
    <t>Средства на выполнение работ по строительству объекта предусмотрены в бюджетной смете на 2024 год.  Реализация объекта обеспечит  энергоснабжением здания и сооружения проектируемой комплексной застройки территории НТЦ.</t>
  </si>
  <si>
    <t>для реализации концепции теплоснабжения «Научно-технологического центра в городе Сургуте» предусматривается устройство 2-х котельных, расположенных с противоположных сторон объекта НТЦ</t>
  </si>
  <si>
    <t xml:space="preserve">Средства на выполнение работ по строительству объекта предусмотрены в бюджетной смете на 2024 год. Реализация объекта обеспечит создание теплоснабжения для проектируемых объектов капитального строительства на планируемой территории научно-технологического центра предусмотрен объект инженерной
инфраструктуры из сетей газоснабжения и двух газовых котельных. </t>
  </si>
  <si>
    <t>для обеспечения водоснабжения объектов НТЦ</t>
  </si>
  <si>
    <t>выполнение ПИР в 2022-2023, 
СМР в 2023-2024</t>
  </si>
  <si>
    <t>Средства на выполнение работ по строительству объекта предусмотрены в бюджетной смете на 2024 год.  Реализация объекта обеспечить создание водоснабжения для проектируемых объектов НТЦ.</t>
  </si>
  <si>
    <t>для обеспечения водоотведения объектов НТЦ</t>
  </si>
  <si>
    <t xml:space="preserve">выполнение ПИР в 2022-2023,
СМР в 2023-2024 </t>
  </si>
  <si>
    <t>Средства на выполнение работ по строительству объекта предусмотрены в бюджетной смете на 2024 год. Реализация объекта обеспечить для научно-технологического центра (НТЦ) города Сургута внешними инженерными сетями водоотведения в границах земельного участка предусмотренного для размещения НТЦ.</t>
  </si>
  <si>
    <t>2023 (ПИР)</t>
  </si>
  <si>
    <t>повышение транспортной связности улично-дорожной сети, ее развития в соответствии с генеральным планом развития города, отвечающей потребностям города в транспортном обслуживании</t>
  </si>
  <si>
    <t>2024 (ПИР)</t>
  </si>
  <si>
    <t>2027 (СМР)</t>
  </si>
  <si>
    <t>выполнение ПИР в 2024, СМР в 2025</t>
  </si>
  <si>
    <t>ул.Усольцева</t>
  </si>
  <si>
    <t>Средства на выполнение проектно-изыскательских работ, работ по строительству объекта предусмотрены в бюджетной смете на 2024-2025гг.Строительство магистральной улицы позволит перераспределить транспортные потоки, организовать транспортную связь между районами, позволит разгрузить улично-дорожную сеть и увеличит пропускную способность въездов-выездов в город.</t>
  </si>
  <si>
    <t>строительство объекта предусмотрено муниципальной программой и перечнем объектов, в отношении которых планируется заключение концессионных соглашений</t>
  </si>
  <si>
    <t>концессионное соглашение не заключено</t>
  </si>
  <si>
    <t>мкр.44</t>
  </si>
  <si>
    <t>Реконструкция объекта с целью обеспечения степени очистки сточных вод до уровня нормативов ПДК рыбохозяйственных водоемов, техническая возможность проводить локальные мероприятия по доведению качества очистки сточных вод в существующей технологии исчерпана и для достижения установленных нормативных показателей требуется масштабная реконструкция очистных сооружений. Реализация проекта реконструкции КОС запланирована поэтапно (от сооружения приема сточных вод от населения до конечной стадии очистки и сброса сточных вод). Проектом предусмотрено строительство нового блока УФО с внутриплощадочными инженерными сетями. От качества очистки сточных вод зависит размер платы за негативное воздействие на окружающую среду.</t>
  </si>
  <si>
    <t>средства межбюджетных трансфертов, местного бюджета, внебюджетные источники (средства СГМУП "ГВК")</t>
  </si>
  <si>
    <t>Выполнена корректировка проектной документации. 18.10.2023 получено положительное заключение повторной государственной экспертизы 
на предмет оценки соответствия результатов инженерных изысканий, проектной документации установленным требованиям, проверки достоверности определения сметной стоимости № 86-1-1-3-062746-2023. Заключение государственной экологической экспертизы получено – 06.12.2023.
На объекте произведены подготовительные работы, устройство крепления траншей и котлованов; выполнена шурфовка существующих технологических трубопроводов (хлорный трубопровод). Производится строительство здания УФО. Поставка оборудования - "Дисковый самопромывной фильтр" в количестве 6 штук.</t>
  </si>
  <si>
    <t>остров Заячий</t>
  </si>
  <si>
    <t>ДГХ, СГМУП «Горводоканал», МКУ «ДДТиЖКК»</t>
  </si>
  <si>
    <t>Не требуются</t>
  </si>
  <si>
    <t>Реконструкция объекта с целью обеспечения степени очистки сточных вод до уровня нормативов ПДК рыбохозяйственных водоемов, техническая возможность проводить локальные мероприятия по доведению качества очистки сточных вод в существующей технологии исчерпана и для достижения установленных нормативных показателей требуется масштабная реконструкция очистных сооружений.</t>
  </si>
  <si>
    <t xml:space="preserve">объект "Новое кладбище "Чернореченское-2" в г. Сургуте" разделен на два пусковых комплекса. I пусковой комплекс разделен на 13 этапов строительства по три карты захоронения на каждом этапе; размер каждой карты составляет 50х150 м.; осуществляется выторфовка территории и обратная засыпка песком, строительство проездов из дорожных плит и озеленение; вновь вводимые карты захоронений позволяют снять напряженность в нехватке площадей для захоронения и обеспечивают местами погребения, отведенными в соответствии с этическими, санитарными и экологическими требованиями
</t>
  </si>
  <si>
    <t>бюджетные инвестиции</t>
  </si>
  <si>
    <t>Окончание работ запланировано в 2024 году</t>
  </si>
  <si>
    <t>район Чернореченский</t>
  </si>
  <si>
    <t>департамент городского хозяйства, муниципальное казенное учреждение "Дирекция дорожно-транспортного и жилищно-коммунального комплекса"</t>
  </si>
  <si>
    <t>Проведена проверка (негосударственной экспертиза) достоверности определения сметной стоимости работ. Окончание работ запланировано в 2024 году</t>
  </si>
  <si>
    <t>строительство объекта предусмотрено государственной программой "Развитие физической культуры и спорта" и муниципальной программой</t>
  </si>
  <si>
    <t>выполнение работ по проектированию объекта в соответствии с заключенным концессионным соглашением</t>
  </si>
  <si>
    <t>мкр.Хоззона</t>
  </si>
  <si>
    <t xml:space="preserve"> директор департамента архитектуры и градостроительства Фокеев А.А. -  тел. 8(3462) 52-82-43; эл.почта: dag@admsurgut.ru</t>
  </si>
  <si>
    <t>Завершение строительства  - 1 кв. 2025 г.,  ожидаемый эффект - развитие спорта на территории города, обеспечит дополнительными местами в количестве 80 чел./час</t>
  </si>
  <si>
    <t>строительство объекта предусмотрено государственной программой ХМАО - Югры "Развитие физической культуры и спорта" и муниципальной программой</t>
  </si>
  <si>
    <t>Строительная готовность - 12 %, завершение строительства  - 2024 г.,  ожидаемый эффект - развитие спорта на территории города, обеспечит дополнительными местами в количестве 115 чел./час</t>
  </si>
  <si>
    <t>мкр.30А</t>
  </si>
  <si>
    <t>Строительная готовность - 3 %, завершение строительства  - 2024 г.,  ожидаемый эффект - развитие спорта на территории города, обеспечит дополнительными местами в количестве 90 чел./час</t>
  </si>
  <si>
    <t>Строительная готовность - 3 %, завершение строительства  - 2024 г.,  ожидаемый эффект - развитие спорта на территории города, обеспечит дополнительными местами в количестве 65 чел./час</t>
  </si>
  <si>
    <t>корректировка ПСД, строительство</t>
  </si>
  <si>
    <t>инвестиционный платеж</t>
  </si>
  <si>
    <t>заключено концессионное соглашение от 15.02.2022 N 01-12-28/2, объект введен в эксплуатацию 10.02.2023</t>
  </si>
  <si>
    <t>корректировка ПСД, СМР</t>
  </si>
  <si>
    <t>проспект Комсомольский</t>
  </si>
  <si>
    <t>х=982013,02 у=3574036,60; х=982010,86 у=3574046,04; х=981996,28 у=3574042,72; х=981998,45 у=3574033,28</t>
  </si>
  <si>
    <t xml:space="preserve">Объект введен в эксплуатацию 10.02.2023.  Создание данного объекта позволило решить проблему отсутствия транспортной инфраструктуры и организовать условия для комфортного и безопасного проживания в существующих и вновь застраиваемых микрорайонах. </t>
  </si>
  <si>
    <t>выполнение ПИР 2024</t>
  </si>
  <si>
    <t>поселок Юность</t>
  </si>
  <si>
    <t>для обеспечения водоснабжения поселка Юность</t>
  </si>
  <si>
    <t>Средства на выполнение проектно-изыскательстких работ по объекту предусмотрены в бюджетной смете на 2024 год.  Реализация объекта обеспечить системой водоснабжения поселок Юность.</t>
  </si>
  <si>
    <t>приобретение объекта предусмотрено государственной программой Ханты-Мансийского автономного округа – Югры «Культурное пространство», муниципальной программой</t>
  </si>
  <si>
    <t>приобретение</t>
  </si>
  <si>
    <t>планируемый проект</t>
  </si>
  <si>
    <t>направлено обращение в адрес заместителя Губернатора 
ХМАО-Югры  Южакова Ю.А. 
от 13.01.2020 № 01-02-72/0, 
в Депкультуры ХМАО-Югры 
от 18.02.2021 № 01-02-1280/1, 
от 18.08.2021 № 01-02-8615/1, 
от 01.09.2021 № 04-02-2239/1 
о выделении средств.</t>
  </si>
  <si>
    <t>мкр.25</t>
  </si>
  <si>
    <t>ПИР, СМР</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</si>
  <si>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и пешеходной доступности, увеличение протяженности автомобильных дорог, снижение нагрузки на существующие городские магистрали, повышение транспортной доступности территорий западного жилого района , повышение комфорта и удобства поездок, уменьшение риска ДТП за счет улучшения качественных показателей сети дорог, создание условий и механизмов для увеличения жилищного строительства</t>
  </si>
  <si>
    <t>выполнение ПИР в 2021-2023 гг.</t>
  </si>
  <si>
    <t>улица 3 "З"</t>
  </si>
  <si>
    <t xml:space="preserve"> По объекту выполнены проектно-изыскательские работы.
Средства на выполнение работ по строительству объекта  в бюджетной смете на 2024-2026гг. не предусмотрены.</t>
  </si>
  <si>
    <t>повышение транспортной связности улично-дорожной сети, ее развитие в соответствии с генеральным планом развития города, отвечающей потребностям города в транспортном обслуживании, увеличение протяженности автомобильных дорог. Обеспечение подьезда к дачным кооперативам с соблюдением требований антитеррористической безопасности</t>
  </si>
  <si>
    <t>ДК "Черемушки"</t>
  </si>
  <si>
    <t>Выполнены проектно-изыскательские работы.
Средства на выполнение работ по строительству объекта  в бюджетной смете на 2024-2026гг. не предусмотрены.</t>
  </si>
  <si>
    <t>обеспечение современных условий  для организации активного отдыха, оздоровления и продуктивной занятости детей и молодежи в круглогодичном режиме на профильных сменах загородного специализированного (профильного) военно-спортивного лагеря «Барсова гора» муниципального бюджетного учреждения «Центр специальной подготовки «Сибирский легион»</t>
  </si>
  <si>
    <t>2014 (ПИР) 2020 (коррек-тировка ПИР)</t>
  </si>
  <si>
    <t>2024 (коррек-тировка ПИР)</t>
  </si>
  <si>
    <t>корректировка проекта</t>
  </si>
  <si>
    <t>корректировка проекта в 2020-2024</t>
  </si>
  <si>
    <t>корректировка проекта, СМР</t>
  </si>
  <si>
    <t>сети электро- снабжения           
(х=984319,70;
y=3559645,12);
сети тепловодо- снабжения
(х=984331,38;
y=3559716,34);
сети связи
(х=984209,08;
y=3559798,31)</t>
  </si>
  <si>
    <t>Средства на выполнение корректировки проектно-изыскательских работ по объекту предусмотрены в бюджетной смете на 2024 год.</t>
  </si>
  <si>
    <t xml:space="preserve">одноэтажное нежилое здание закреплено на праве оперативного управления за муниципальным автономным учреждением «Наше время».
В здании будет предусмотрено размещение следующих отделений МАУ ПРСМ «Наше время»: «Прачечная», «Швейный цех», «Магазин текстильной продукции».Здание предназначено для предоставления бытовых услуг населению, предоставление рабочих мест для детей и молодежи в возрасте от 14 до 18 лет
</t>
  </si>
  <si>
    <t>выполнение ПИР в 2020-2023 гг.</t>
  </si>
  <si>
    <t>ПИР, реконструкция</t>
  </si>
  <si>
    <t>ул. Сибирская, 14</t>
  </si>
  <si>
    <t xml:space="preserve"> По объекту выполнены проектно-изыскательские работы. Средства на выполнение работ по строительству объекта в бюджетной смете на 2024-2026гг. не предусмотрены.</t>
  </si>
  <si>
    <t>строительство спортивно-досугового комплекса</t>
  </si>
  <si>
    <t>2014 (ПИР); 2020(корректировка ПИР)</t>
  </si>
  <si>
    <t>Корректировка проекта, СМР</t>
  </si>
  <si>
    <t>бытовая канализация                                         (х= 983617,31;
y=3559870,14);
сети электро- снабжения            
(х=983704,73;
y=3559989,68);
сети тепловодо- снабжения
(х=983538,24;
y=3559883,57);
сети связи
(х=983655,30;
y=3559897,46)</t>
  </si>
  <si>
    <t xml:space="preserve">Средства на выполнение корректировки проектно-изыскательских работ по объекту предусмотрены в бюджетной смете на 2024 год. </t>
  </si>
  <si>
    <t>2. Объекты инвестиционной инфраструктуры, создаваемые без участия средств бюджета  муниципального образования городской округ  Сургут Ханты-Мансийского автономного округа – Югры</t>
  </si>
  <si>
    <t>Строительство котельной N 7, тепловой мощностью 10 МВт, двухконтурного исполнения с металлической дымовой трубой в несущем каркасе, г. Сургут, ул. Индустриальная, 41</t>
  </si>
  <si>
    <t>Займ Фонда содей-ствия реформирова-нию жилищно-коммунального хозяй-ства (167 513,000 т.руб.)
Собственные средства Сургутского муници-пального унитарного предприятия «Город-ские тепловые сети»
(41 883,73 т.руб.)</t>
  </si>
  <si>
    <t xml:space="preserve">Разработана проектная до-кументация </t>
  </si>
  <si>
    <t>Ведется строительство объекта</t>
  </si>
  <si>
    <t>ул. Индустриальная, 40</t>
  </si>
  <si>
    <t>директор СГМУП "Городские тепловые сети"- В.Н. Юркин, 
тел.: 8 (3462)  37-65-00, 52-43-11, эл.почта: gts@surgutgts.ru</t>
  </si>
  <si>
    <t xml:space="preserve">СГМУП "Городские тепловые сети"                  </t>
  </si>
  <si>
    <t xml:space="preserve">Х=61,27850
Y=73,42219
</t>
  </si>
  <si>
    <t xml:space="preserve">Замена выработавшего нормативный срок эксплуатации здания котельной (1977 г. ввода 
в эксплуатацию), основного 
и вспомогательного оборудования и его замена на более 
энергоэффективное (увеличение КПД с 84,9% до 92%) 
</t>
  </si>
  <si>
    <t>Строительство котельной N 28 тепловой мощностью 18,5 МВт с устройством аварийного топливного хозяйства, г. Сургут, пос. Юность</t>
  </si>
  <si>
    <t>Собственные средства СГМУП "Городские тепловые сети"</t>
  </si>
  <si>
    <t xml:space="preserve"> _</t>
  </si>
  <si>
    <t>_</t>
  </si>
  <si>
    <t>Ведется работа с проектной организацией по внесению изменений в проектную документацию по замечаниям и изготовлению сметной документации на проект.</t>
  </si>
  <si>
    <t>пос. Юность</t>
  </si>
  <si>
    <t xml:space="preserve">Х=61,27921
Y=73,26645
</t>
  </si>
  <si>
    <t>Вывод из эксплуатации дымовых труб, здания котельной и ГРП, находящихся в ограничен-но-работоспособном состоянии согласно заключений ЭПБ, в т.ч. с дефектами и повреждени-ями, приведшие к снижению несущей способности строи-тельных контракций  (увеличение КПД с 88,6% до 92%)</t>
  </si>
  <si>
    <t>Строительство сетей водоснабжения до границ земельного участка (Станция переливания крови в г. Сургуте), г. Сургут, микрорайон 31 А</t>
  </si>
  <si>
    <t xml:space="preserve">Собственные средства СГМУП "Горводоканал" </t>
  </si>
  <si>
    <t>3 559 619, 2 (с НДС)</t>
  </si>
  <si>
    <t>В настоящее время ведется подготовка документов для закрытия разрешения на строительство и дальнейшей подготовки на кадастровый учет (фактическая стоимость 394,79 т.руб. с НДС)</t>
  </si>
  <si>
    <t>микрорайон 31 А</t>
  </si>
  <si>
    <t xml:space="preserve"> директор СГМУП "Горводоканал" 
 П.А. Павлов тел.: 8 (3462)  55-07-30, эл.почта: info@gvk86.ru</t>
  </si>
  <si>
    <t xml:space="preserve">СГМУП "Горводоканал" </t>
  </si>
  <si>
    <t xml:space="preserve">Х=61,2474
Y=73,4492
Х=61,2499
Y=73,4503
</t>
  </si>
  <si>
    <t>Подключение новых абонентов к сетям централизованного водоснабжения</t>
  </si>
  <si>
    <t>Строительство сетей водоснабжения до границ земельного участка (Станция скорой медицинской помощи г. Сургут), г. Сургут, микрорайон 31 А</t>
  </si>
  <si>
    <t>Собственные средства СГМУП "Горводоканал"</t>
  </si>
  <si>
    <t>394 787, 2 (с НДС)</t>
  </si>
  <si>
    <t xml:space="preserve">В настоящее время ведется подготовка документов для закрытия разрешения на строительство и дальнейшей подготовки на кадастровый учет (фактическая стоимость 3 559,62 т.руб. с НДС) </t>
  </si>
  <si>
    <t>Устройство второго ввода водопровода на центральный тепловой пункт N 13, г. Сургут, мкр.15 А</t>
  </si>
  <si>
    <t>Предпроектный и проектный этап январь-апрель 2025</t>
  </si>
  <si>
    <t>мкр.15 А</t>
  </si>
  <si>
    <t xml:space="preserve">Х=61,2608
Y=73,4058
</t>
  </si>
  <si>
    <t>Повышение надежности системы водоснабжения</t>
  </si>
  <si>
    <t>Устройство второго ввода водопровода на центральный тепловой пункт N 15, г. Сургут, мкр. Нефтяников</t>
  </si>
  <si>
    <t>мкр. Нефтяников</t>
  </si>
  <si>
    <t xml:space="preserve">Х=61,2637
Y=73,3664
</t>
  </si>
  <si>
    <t>город Сургут</t>
  </si>
  <si>
    <t>Средняя общеобразовательная школа на 1100 учащихся в пгт. Белый Яр (Общеобразовательная огранизация с универсальной безбарьерной средой)</t>
  </si>
  <si>
    <t xml:space="preserve">Государственная программа Ханты-Мансийского автономного округа – Югры "Развитие образования" </t>
  </si>
  <si>
    <t>Федеральный бюджет
Бюджет автономного округа
Бюджет Сургутского района,
 внебюджетный источник</t>
  </si>
  <si>
    <t>2023 год - 56 841,3
  2024 год - 511 571,3
   2025 год  - 384 828,4</t>
  </si>
  <si>
    <t>Заключено концессионное соглашение № 718 от 19.10.2022 г. о финансировании, проектировании, строительстве и эксплуатации объекта с ООО "Школа Белый Яр". Срок действия соглашения - 19.10.2035 г. ПИР выполнены, ведутся СМР, строительная готовность 23,6%</t>
  </si>
  <si>
    <t>Сургутский муниципальный район Ханты-Мансийского автономного округа - Югры, пгт. Белый Яр</t>
  </si>
  <si>
    <t>Ханты - Мансийский автономный округ - Югра, Сургутский район, пгт. Белый Яр</t>
  </si>
  <si>
    <t>(3462) 526-086
 Заместитель начальника управления – начальник отдела проектного управления управление инвестиционной политики, развития предпринимательства и проектного управления</t>
  </si>
  <si>
    <t>ООО "Школа Белый Яр"                     Место нахождения: 628452, Ханты-Мансийский автономный округ - Югра, Суругтский район, пос. Солнечный, ул. Молодежная, д.5, оф.3, ком.1, тел. 83912232399</t>
  </si>
  <si>
    <t>61.2690;                  73.2632</t>
  </si>
  <si>
    <t>1100 учащихся</t>
  </si>
  <si>
    <t>Строительство канализационных очистных сооружений, производительностью 7 000,0 м3/сут г.п Фёдоровский Сургутского района"</t>
  </si>
  <si>
    <t>Муниципальная программа "Энергосбережение и повышение энергетической эффективности в Сургутском районе"</t>
  </si>
  <si>
    <t>Водоотведение</t>
  </si>
  <si>
    <t>Заемные средства
Бюджет Сургутского района</t>
  </si>
  <si>
    <t>Разработана проектная документация, направлена на государственную экспертизу, ориентровочный срок получения заключения, включая заключение проверки определения достоверности сметной стоимости строительства - 2 квартал 2024 года</t>
  </si>
  <si>
    <t>Сургутский муниципальный район Ханты-Мансийского автономного округа - Югры,  г.п. Фёдоровский</t>
  </si>
  <si>
    <t>Ханты - Мансийский автономный округ - Югра, Сургутский район, г.п. Фёдоровский</t>
  </si>
  <si>
    <t xml:space="preserve">(3462) 526-085
 Данива К.В., начальник отдела перспективного развития коммунальной инфраструктуры департамента жилищно-коммунального комплекса, экологии, транспорта и связи  </t>
  </si>
  <si>
    <t>МУП "ТО УТВиВ №1" МО Сургутский район, г.п. Белый Яр, ул. Фадеева, 4, тел. 8 (3462) 777-000</t>
  </si>
  <si>
    <t xml:space="preserve">61.6017;
 73.77232 </t>
  </si>
  <si>
    <t>7000 м3/сут.</t>
  </si>
  <si>
    <t>Культурно-досуговый центр в с.п. Солнечный</t>
  </si>
  <si>
    <t>Муниципальная программа "Культура Сургутского района"</t>
  </si>
  <si>
    <t>Культура</t>
  </si>
  <si>
    <t xml:space="preserve">Бюджет Сургутского района         </t>
  </si>
  <si>
    <t xml:space="preserve"> Заключен муниципальный контракт № 63 от 10.10.2022 г. с ООО "Стройинвестгрупп" на выполнение ПИР и СМР. Срок окончания работ - 31.01.2025 г. Оплачены услуги по тех. присоединению</t>
  </si>
  <si>
    <t>Сургутский муниципальный район Ханты-Мансийского автономного округа - Югры,  с.п. Солнечный</t>
  </si>
  <si>
    <t>Ханты - Мансийский автономный округ - Югра, Сургутский район, с.п. Солнечный</t>
  </si>
  <si>
    <t>(3462) 529-064
Афонина Е.Е.,  начальник отдела контроля за строительством объектов местного значения департамента строительства и земельных отношений</t>
  </si>
  <si>
    <t>ООО "Стройинвестгрупп"                 Место нахождения:  628415, Ханты-Мансийский автономный округ – Югра, г. Сургут, ул. Солнечная, д. 4, 
тел.: 8 (3462) 771-600</t>
  </si>
  <si>
    <t>61.280160; 
73.181502</t>
  </si>
  <si>
    <t>208 мест</t>
  </si>
  <si>
    <t>Спортивно-досуговый комплекс  п.г.т. Белый Яр. 2 очередь. Культурно-досуговый центр.</t>
  </si>
  <si>
    <t xml:space="preserve"> Бюджет Сургутского района (безвозмездные поступления в бюджет муниципального образования)</t>
  </si>
  <si>
    <t>Введен в эксплуатацию</t>
  </si>
  <si>
    <t>Разрешение на ввод объекта в эксплуатацию № 86-86:03-08-2023 от 20.04.2023 г.</t>
  </si>
  <si>
    <t>Эксплуатация</t>
  </si>
  <si>
    <t>Сургутский муниципальный район Ханты-Мансийского автономного округа - Югры,  г.п. Белый Яр</t>
  </si>
  <si>
    <t>Ханты - Мансийский автономный округ - Югра, Сургутский район, пгт. Белый Яр, мкр. 2</t>
  </si>
  <si>
    <t>ООО "СК Атлант"                                   Место нахождения: 660017, Красноярский край, г. Красноярск, пр-т Мира, д.94, офис 3-08, тел. 79233067800</t>
  </si>
  <si>
    <t>61.261969;
73.253915</t>
  </si>
  <si>
    <t>350 мест</t>
  </si>
  <si>
    <t>Внутриквартальные проезды к участкам в мкр. 8 г. Лянтор</t>
  </si>
  <si>
    <t>Государственная программа Ханты-Мансийского автономного округа-Югры "Современная транспортная система" /Муниципальная программа "Организация дорожной деятельности, транспортного обслуживания, повышения безопасности дорожного движения в Сургутском районе"</t>
  </si>
  <si>
    <t>Бюджет автономного округа
Бюджет Сургутского района</t>
  </si>
  <si>
    <t>2023 - 46 569,3
2024 - 34 649,6</t>
  </si>
  <si>
    <t>Заключен муниципальный контракт с ООО УК "ЖИЛТЕХНИК" № 62 от 14.08.2023 г. Цена контракта - 145 806,0 тыс. руб. Срок выполнения работ с 15.08.2023 по 30.08.2024 г. По условиям МК выплачен аванс в размере 50% от цены контракта. Строительная готовность 20%</t>
  </si>
  <si>
    <t>Сургутский муниципальный район Ханты-Мансийского автономного округа - Югры, г.п.Лянтор</t>
  </si>
  <si>
    <t>Ханты - Мансийский автономный округ - Югра, Сургутский район, г. Лянтор</t>
  </si>
  <si>
    <t>ООО УК "ЖИЛТЕХНИК"
Место нахождения: 121471, г. Москва, вн. тер. г. муниципальный округ Очаково - Матвеевское, ул. Рябиновая, д. 47, стр. 13</t>
  </si>
  <si>
    <t>61.610997;
 72.164487</t>
  </si>
  <si>
    <t>2,071 км</t>
  </si>
  <si>
    <t>"Водозаборное очистное сооружение 16 000 м3/сут. "Водоочистная станция 8 000 м3/сут. Реконструкция станции обезжелезивания. ХМАО-Югра, Тюменская обл., Сургутский район, г.п.Федоровский". Корректировка</t>
  </si>
  <si>
    <t>Государственная программа Ханты-Мансийского автономного округа – Югры "Развитие Жилищно-коммунального комплекса и энергетикиа"/" Муниципальная программа "Энергосбережение и повышение энергетической эффективности в Сургутском районе"</t>
  </si>
  <si>
    <t>Федеральный бюджет Бюджет автономного округа
Бюджет Сургутского района</t>
  </si>
  <si>
    <t>2023 год - 236 417,4</t>
  </si>
  <si>
    <t>Разрешение на ввод объекта в эксплуатацию № 86-86:03-34-2023 от 20.11.2023 г.</t>
  </si>
  <si>
    <t xml:space="preserve"> Сургутский муниципальный район Ханты-Мансийского автономного округа - Югры,                   г.п. Федоровский</t>
  </si>
  <si>
    <t>Ханты - Мансийский автономный округ - Югра, Сургутский район, пгт. Федоровский, ул. Пионерная, 34а</t>
  </si>
  <si>
    <t>(3462) 529-064
Афонина Е.Е., начальник отдела контроля за строительством объектов местного значения департамента строительства и земельных отношений</t>
  </si>
  <si>
    <t>ООО "СК ИНТЕГ"                                  Место нахождения:  620026, Свердловская обл., г. Екатеринбург, ул. Розы Люксембург, строение 64, офис 1002, тел. 7 (343) 286-00-34</t>
  </si>
  <si>
    <t>61.615303;
73.707925</t>
  </si>
  <si>
    <t>8000 куб.м/сут</t>
  </si>
  <si>
    <t>15.12.2023 увеличен объем финансирования за счет средств окружного бюджета в размере – 15 504,9 тыс. руб. (уведомление ХМАО – Югры от 15.12.2023 №480/12/884)</t>
  </si>
  <si>
    <t>Строительство блочно-модульной котельной п.Солнечный, с.п.Солнечный Сургутского района</t>
  </si>
  <si>
    <t>Государственная программа Ханты-Мансийского автономного округа – Югры "Развитие Жилищно-коммунального комплекса и энергетики"/" Муниципальная программа "Энергосбережение и повышение энергетической эффективности в Сургутском районе"</t>
  </si>
  <si>
    <t>Теплоснабжение</t>
  </si>
  <si>
    <t>Бюджет автономного округа
 Бюджет Сургутского района</t>
  </si>
  <si>
    <t>2023 год - 432 870,1</t>
  </si>
  <si>
    <t xml:space="preserve">Заключен муниципальный контракт № 79 
от 23.11.2022 г. с ООО СУ "Уралдомстрой" на выполнение СМР. Срок окончания работ -  21.10.2024 г. Строительная готовность объекта  – 40% </t>
  </si>
  <si>
    <t xml:space="preserve"> ООО СУ "Уралдомстрой"                  Место нахождения: 426028, УР, г. Ижевск, ул. Пойма, д.9, литер В, этаж 2, помещ. 12, тел. 8 (3412) 908-627</t>
  </si>
  <si>
    <t>61.2807150; 73.1853101</t>
  </si>
  <si>
    <t>49,5 МВт</t>
  </si>
  <si>
    <t>Плавательный бассейн  городского поселения Федоровский "Дельфин"</t>
  </si>
  <si>
    <t>Муниципальная программа "Физическая культура, спорт и туризм Сургутского района"</t>
  </si>
  <si>
    <t>Бюджет Сургутского района</t>
  </si>
  <si>
    <t>ПИР-100%. ПСД передана администрации г.п. Федоровский. 21.09.2022 заключено Соглашение о предоставлении МБТ с г.п.Федоровский.  Администрацией г.п. Федоровский заключен МК №01-А/2023 от 30.11.2022 г. на выполнение работ по строительству объекта с ООО СК "Победа". Срок выполнения работ с 01.03.2023 по 31.07.2024 г.                                                                                          Строительная готовность объекта - 18%</t>
  </si>
  <si>
    <t xml:space="preserve"> Сургутский муниципальный район Ханты-Мансийского автономного округа - Югры,                         г.п. Федоровский</t>
  </si>
  <si>
    <t>Ханты - Мансийский автономный округ - Югра, Сургутский район,                             пгт. Фёдоровский</t>
  </si>
  <si>
    <t xml:space="preserve">ООО СК «ПОБЕДА»
Место нахождения: 630082,  г. Новосибирск, 
ул. Вавилова, дом 3, помещение 1,
тел. (383) 239-68-55
</t>
  </si>
  <si>
    <t>61.601743;
73.727598</t>
  </si>
  <si>
    <t>1728 кв.м</t>
  </si>
  <si>
    <t>Детский сад на 80 мест в д. Сайгатина</t>
  </si>
  <si>
    <t>Государственная программа Ханты-Мансийского автономного округа-Югры "Развитие образования"/Муниципальная программа "Образование Сургутского района"</t>
  </si>
  <si>
    <t>Прямые инвестиции (проектирование, строительство, реконструкция) (внебюджетные источники)</t>
  </si>
  <si>
    <t>Муниципальный контракт №76 от 14.11.2022 с ООО "АСПК"на выполнение ПИР расторгнут в связи неисполнением подрядчиком договорных обязательств</t>
  </si>
  <si>
    <t xml:space="preserve"> Сургутский муниципальный район Ханты-Мансийского автономного округа - Югры,            с..п. Солнечный, д. Сайгатина</t>
  </si>
  <si>
    <t>Ханты - Мансийский автономный округ - Югра, Сургутский район,   с.п. Солнечный, д. Сайгатина</t>
  </si>
  <si>
    <t>Не определен</t>
  </si>
  <si>
    <t>61.266119;
72.876840</t>
  </si>
  <si>
    <t>80 мест</t>
  </si>
  <si>
    <t xml:space="preserve"> Водоотведение д. Русскинская</t>
  </si>
  <si>
    <t>Муниципальная программа "Совершенствование жилищно-коммунального хозяйства в Сургутском районе"</t>
  </si>
  <si>
    <t>Заключен муниципальный контракт № 102 от 25.12.2023 г. с ООО "ЯГУАР". Техническая готовность объекта - 75%</t>
  </si>
  <si>
    <t>Сургутский муниципальный район Ханты-Мансийского автономного округа - Югры, сп. Русскинская</t>
  </si>
  <si>
    <t>Сургутский муниципальный район Ханты-Мансийского автономного округа - Югры,  сп. Русскинская</t>
  </si>
  <si>
    <t>62.15505;
73.609844</t>
  </si>
  <si>
    <t>200 куб.м/сут.</t>
  </si>
  <si>
    <t>Музей "Барсова Гора" (нежилое помещение общей площадью 1631,7 м2)</t>
  </si>
  <si>
    <t>Государственная программа Ханты-Мансийского автономного округа-Югры "Культурное пространство" / Муниципальная программа "Культура Сургутского района"</t>
  </si>
  <si>
    <t>Бюджет ХМАО-Югры Бюджет Сургутского района</t>
  </si>
  <si>
    <t>2024 год - 105 600,0
2025 год - 175 902,0</t>
  </si>
  <si>
    <t xml:space="preserve"> ПИР-100%.  Проектная документация находится на проверке определения достоверности сметной стоимости строительства объекта. Ожидаемый срок получения заключения ГЭ - 1 квартал 2024 года</t>
  </si>
  <si>
    <t>Сургутский муниципальный район Ханты-Мансийского автономного округа-Югры</t>
  </si>
  <si>
    <t>Сургутский муниципальный район Ханты-Мансийского автономного округа-Югры КН: 86:03:0051608:619</t>
  </si>
  <si>
    <t>61.2563; 
73.1772</t>
  </si>
  <si>
    <t>1631,7 кв. м</t>
  </si>
  <si>
    <t>Сургутский район</t>
  </si>
  <si>
    <t>Создание, реконструкция и модернизация имущества и осуществление на территории муниципального образования производства, передачу тепловой энергии и горячей воды</t>
  </si>
  <si>
    <t xml:space="preserve">Концессионное соглашение от 26.12.2016 года в отношении объектов недвижимости муниципального образования городской округ город Урай  </t>
  </si>
  <si>
    <t>коммунальное хозяйство</t>
  </si>
  <si>
    <t>средства хозяйствующих субъектов с долей участия муниципальной собственности в уставных капиталах</t>
  </si>
  <si>
    <t>В рамках реализации проекта осуществлена замена:                                                                                                   трубопроводов на новые с тепловой изоляцией ППУ, котлов с низким КПД на новые с высоким КПД, полипропиленовых труб на полимерные Изопрофлекс-А в ППУ изоляции</t>
  </si>
  <si>
    <t>Урай город</t>
  </si>
  <si>
    <t>город Урай, ул. Пионеров-4 кадастровый номер 86:14:0101004:187</t>
  </si>
  <si>
    <t>администрация города Урай, Сафин Алик Альфретович, начальник начальник отдела по управлению муниципальным имуществом                            тел. +7 (34676) 9-10-15 (добавочный 221)</t>
  </si>
  <si>
    <t>АО Урайтеплоэнергия, город Урай, ул. Пионеров-4, начальник ПТО Шаломенцов А.А., тел. 8(34676) 3-22-25</t>
  </si>
  <si>
    <t>60,130421; 64,7795</t>
  </si>
  <si>
    <t>За период реализации Соглашения осуществлена реконструкция 10 объектов теплосетей, строительство 0,54 км. магистральной теплотрассы, а также замена 4 котлов на МА и модернизация деаэратора на котельной благодаря которым 41 169 потребителей тепловой энергии города Урай обеспечены бесперебойной, качественной подачей тепловой энергии и горячего водоснабжения, снизились потери в тепловых сетях, количество отказов на сетях ГВС и тепловых сетях, процент износа сетей вследствие чего повысилась их надежность, снизились затраты на энергоресурсы.</t>
  </si>
  <si>
    <t xml:space="preserve">Выполнение проектно-изыскательских и строительно-монтажных работ по объекту "Средняя школа в мкр. 1А (Общеобразовательная организация с универсальной безбарьерной средой)"(корректировка, привязка проекта «Средняя общеобразовательная школа в микрорайоне 32 г. Сургута» шифр 1541-ПИ.00.32)»
</t>
  </si>
  <si>
    <t>В соответствии с постановлением Правительства ХМАО - Югры от 31.10.2021 №468-п
"О государственной программе Ханты-Мансийского автономного округа - Югры "Развитие образования" 
Муниципальный контракт №6/223860600907786060100101870000000414 от 30.12.2022 на выполнение проектно-изыскательских и строительно-монтажных работ по объекту "Средняя школа в мкр. 1А (Общеобразовательная организация с универсальной безбарьерной средой)"(корректировка, привязка проекта «Средняя общеобразовательная школа в микрорайоне 32 г. Сургута» шифр 1541-ПИ.00.32)»</t>
  </si>
  <si>
    <t>образование</t>
  </si>
  <si>
    <t xml:space="preserve">средства федерального бюджета,                             бюджета Ханты-Мансийского автономного округа - Югры, бюджета города Урай                                                                                                     
                                  </t>
  </si>
  <si>
    <t xml:space="preserve">07.07.2023 года получено разрешение на строительство.
05.11.2023 года повторно загружена проектная документация на площадку для прохождения государственной экспертизы.
14.11.2023 года заключен договор на оказание услуг государственной экспертизы. 
16.12.2023 года повторно загружена проектная документация на площадку для прохождения государственной экспертизы.
Выполняются строительно-монтажные работы на объекте:
- котлован разработан в полном объеме;
- произведена забивка свай – 1267 шт. из 1267 шт. - 100%;
- армирование ростверка и устройство опалубки – 100%;
- бетонирование ростверка – 100%;
- монтаж блоков ФБС по контуру зданию и деформационному шву - 100%;
- устройство полов (на отметке ниже 0) – 100%;
- кирпичная кладка несущих стен подвального помещения - 95 %;
- устройство перекрытий подвального помещения – 97 %;
- кирпичная кладка несущих стен первого этажа – 74%;
- кирпичная кладка перегородок первого этажа – 65%.
 -выполнена прокладка наружных сетей водоснабжения, теплоснабжения – 100%;
Продолжается поставка материалов на объект, уже поставлено:
- сваи, блоки ФБС для фундамента – 100%;
- плиты перекрытия – 100%;
- кирпич 100%;
-металлоконструкции – 80%;
-кабельная продукция- 20%;
-оборудование для водоподготовки бассейна- 15%;
-плиты керамогранитные для фасада- 100%;
-вентиляционное оборудование – 30%;
- инертные материалы в объеме 7 500 тн.
Строительная готовность объекта: 26%
</t>
  </si>
  <si>
    <t>город Урай, мкр. 1А, участок 8, кадастровый номер 86:14:0101008:4478</t>
  </si>
  <si>
    <t xml:space="preserve">                                     
Исполняющий обязанности директора  МКУ "УКС г.Урай" Пономаренко Наталия Анатольевна 
тел.  +7 (34676) 2-65-88 (доб. 442); 
Зайцева Лариса Викторовна, начальник управления образования  администрации города Урай, тел. +7 (34676) 2-31-69         </t>
  </si>
  <si>
    <t>ООО «Строительная компания «Ной», Амбарцумян Мартин Айказович, директор телефон приемная 8(34676) 2-97-50, Электронный адрес - oomirag1@yandex.ru.</t>
  </si>
  <si>
    <t>60,12338; 64,77616</t>
  </si>
  <si>
    <t>900 мест</t>
  </si>
  <si>
    <t>город Урай</t>
  </si>
  <si>
    <t>Средняя общеобразовательная школа «Гимназия №1»             
в городе Ханты-Мансийске. Блок 2</t>
  </si>
  <si>
    <t>Муниципальный контракт №13 от 16.07.2020</t>
  </si>
  <si>
    <t>образование/строительтсво</t>
  </si>
  <si>
    <t>средства бюджета автономного округа, средства местного бюджета</t>
  </si>
  <si>
    <t>Ханты-Мансийск</t>
  </si>
  <si>
    <t>г. Ханты-Мансийск, ул. Ямская, 6</t>
  </si>
  <si>
    <t>600 учащихся</t>
  </si>
  <si>
    <t>город Ханты-Мансийск</t>
  </si>
  <si>
    <t>Культурно-спортивный комплекс в д. Ярки Ханты-Мансийского района</t>
  </si>
  <si>
    <t>Муниципальная программа "Культура Ханты-Мансийского района"</t>
  </si>
  <si>
    <t>социальная сфера</t>
  </si>
  <si>
    <t>средства ТЭК</t>
  </si>
  <si>
    <t>потребление тепловой энергии – 492 кВт, горячего водоснабжения – 47 кВт, отопления – 121,8 кВт, газа – 108,7 м.куб/час</t>
  </si>
  <si>
    <t>Ханты-Мансийский район</t>
  </si>
  <si>
    <t>Ханты-Мансийский район, д. Ярки</t>
  </si>
  <si>
    <t>8 (3467) 33-24-00</t>
  </si>
  <si>
    <t>департамент строительства, архитектуры и ЖКХ (МКУ УКСиР)</t>
  </si>
  <si>
    <t>60.96477794
69.50896049</t>
  </si>
  <si>
    <t>Общее количество работающих сотрудников – АБК- 4 чел/сут.
Общее количество сотрудников, работающих культурно-спортивного комплекса 28 человек.</t>
  </si>
  <si>
    <t>Сведения о мощности объекта: 200 мест/ 9100 экземпляров/ 35 чел./час/ 2937 кв.м. 
Общая пропускная способность  -  30 чел/сут.
Блок дома культуры: Общая пропускная способность  -  204 чел/сут.
Блок театра: Общая пропускная способность  -  82 чел/сут.
Блок библиотеки: Общая пропускная способность  -  50 чел/сут.</t>
  </si>
  <si>
    <t>Заключен муниципальный контракт от 26.07.2021 на сумму 194 125 806,8 рублей (дополнительное Соглашение от 27.07.2023 №7).  В настоящее время возведен конструктив здания, ведутся работы по устройству кровельного покрытия, электромонтажные работы, устройство вентиляции. Проведена проверка документации на общую сумму 17 707 494,69 рублей, оплата работ проведена 28.12.2023. По условиям муниципального контракта производится поэтапная приемка работ за фактические работы.</t>
  </si>
  <si>
    <t>Ханты-Мансийский район, п. Горноправдинск</t>
  </si>
  <si>
    <t>Реконструкция локальных очистных сооружений с 1300 м3/сутки до 2000 м3/сутки, 2-ой этап п. Горноправдинск Ханты-Мансийского района</t>
  </si>
  <si>
    <t>Муниципальная программа «Развитие и модернизация жилищно-коммунального комплекса и повышение энергетической эффективности в Ханты-Мансийском районе»</t>
  </si>
  <si>
    <t>бюджет района</t>
  </si>
  <si>
    <t>электро-потребление – 
2 167 536,0 кВт/год, газопо-требление – 119,2 м3/год</t>
  </si>
  <si>
    <t>60.06592677
69.92475362</t>
  </si>
  <si>
    <t>Производительность 989,83м3/сут; 361287,95 м3/год.</t>
  </si>
  <si>
    <t xml:space="preserve"> Строительство объекта завершено. </t>
  </si>
  <si>
    <t>Сети электроснабжения зеленой зоны 10-0,4 кВ, КТП-10/0,4 кВ г Югорск (3 этап)</t>
  </si>
  <si>
    <t>Инвестиционная программа ОАО «ЮРЭСК» по централизованной зоне на 2018-2022 годы</t>
  </si>
  <si>
    <t>электроэнергетика</t>
  </si>
  <si>
    <t>средства хозяйствующих субъектов с долей участия государственной собственности Ханты-Мансийского автономного округа - Югры в уставных капиталах</t>
  </si>
  <si>
    <t>г. Югорск</t>
  </si>
  <si>
    <t>Кадастровый квартал 86:22:0007002
86:22:0012001, 86:22:0012002, 86:22:0012004, 86:22:0012005</t>
  </si>
  <si>
    <t>Администрация города Югорска
Некрасова Анна Константиновна, начальник управления архитектуры и градостроительства</t>
  </si>
  <si>
    <t xml:space="preserve">АО «ЮТЭК-Югорск»
628260, Ханты-Мансийский Автономный округ - Югра, г. Югорск, ул. Геологов, д.8
</t>
  </si>
  <si>
    <t>61.281515  63.354228</t>
  </si>
  <si>
    <t>Сети канализации индивидуальной жилой застройи мкр. 5, 7 в г. Югорске</t>
  </si>
  <si>
    <t>Муниципальная программа города Югорска «Развитие жилищной сферы»</t>
  </si>
  <si>
    <t>средства, предусмотренные государственной программой автономного округа "Развитие жилищной сферы"</t>
  </si>
  <si>
    <t>86:22:00010002
86:22:0009002
86:22:0009003</t>
  </si>
  <si>
    <t xml:space="preserve">ООО НПСК 628186 г. Нягань, ул. Лазарева, д 22А корпус 4
8(34672)97499
</t>
  </si>
  <si>
    <t>61.307528  63.373271</t>
  </si>
  <si>
    <t>10528,4 м</t>
  </si>
  <si>
    <t>Сети электроснабжения «Ворота в Югру»</t>
  </si>
  <si>
    <t xml:space="preserve">Инвестиционная программа АО «ЮРЭСК» </t>
  </si>
  <si>
    <t>Нет данных</t>
  </si>
  <si>
    <t>86:09:0000000</t>
  </si>
  <si>
    <t>АО «ЮТЭК-Совэнерго»
628240, Ханты-Мансийский Автономный округ - Югра, Советский р-н, г. Советский, ул. Гастелло, д.5а</t>
  </si>
  <si>
    <t xml:space="preserve">61.28971
63.20430
</t>
  </si>
  <si>
    <t>Дом для проживания с сопровождением</t>
  </si>
  <si>
    <t>140 000,0</t>
  </si>
  <si>
    <t>личные</t>
  </si>
  <si>
    <t>ООО «Ника Соц Строй»</t>
  </si>
  <si>
    <t>61.19138 63.18537</t>
  </si>
  <si>
    <t>Туристический комплекс «Эссландия»</t>
  </si>
  <si>
    <t>туристическая</t>
  </si>
  <si>
    <t>Фролова М.П.</t>
  </si>
  <si>
    <t>61.289925, 63.203980</t>
  </si>
  <si>
    <t>Улица Магистральная</t>
  </si>
  <si>
    <t>Государственная программа РФ обеспечения доступным и комфортным жильем и коммунальными услугами граждан Российской Фдерации</t>
  </si>
  <si>
    <t>дороги</t>
  </si>
  <si>
    <t>319 049,30</t>
  </si>
  <si>
    <t>АО Госурарственная компания Северавтодор, г. Сургут</t>
  </si>
  <si>
    <t>61.315951, 63.361793</t>
  </si>
  <si>
    <t>2,31393 км</t>
  </si>
  <si>
    <t>город Югорск</t>
  </si>
  <si>
    <r>
      <t>Увеличение мощности объекта с 700 до 
2000 м</t>
    </r>
    <r>
      <rPr>
        <vertAlign val="superscript"/>
        <sz val="11"/>
        <color theme="1"/>
        <rFont val="Calibri"/>
        <family val="2"/>
        <charset val="204"/>
        <scheme val="minor"/>
      </rPr>
      <t>3</t>
    </r>
    <r>
      <rPr>
        <sz val="11"/>
        <color theme="1"/>
        <rFont val="Calibri"/>
        <family val="2"/>
        <charset val="204"/>
        <scheme val="minor"/>
      </rPr>
      <t>/сут.</t>
    </r>
  </si>
  <si>
    <t>Водовод от ВК-50 в районе кольца ГРЭС до ВК-15 по ул. Пионерная с устройством повысительной насосной станции</t>
  </si>
  <si>
    <t>Средняя общеобразовательная школа в микрорайоне 30А г. Сургута (Общеобразовательная организация с универсальной безбарьерной средой)</t>
  </si>
  <si>
    <t xml:space="preserve"> Средняя общеобразовательная школа в микрорайоне 20А г. Сургута (Общеобразовательная организация с универсальной безбарьерной средой)</t>
  </si>
  <si>
    <t>Дорога с инженерными сетями ул. Усольцева на участке от улицы Есенина до Тюменского тракта в городе Сургуте</t>
  </si>
  <si>
    <t>Участок дороги с инженерными сетями ул. Усольцева на участке от ул. Шидловского до ул. Семена Билецкого в г. Сургуте</t>
  </si>
  <si>
    <t>Спортивный комплекс с универсальным игровым залом 90 чел/час (мкр. А)</t>
  </si>
  <si>
    <t>Спортивное ядро в микрорайоне N 35-А г. Сургута. Спортивный центр с административно-бытовыми помещениями</t>
  </si>
  <si>
    <t>Средняя общеобразовательная школа в микрорайоне 34 г. Сургута (Общеобразовательная организация с универсальной безбарьерной средой)</t>
  </si>
  <si>
    <t>Улица 4 "З" от Югорского тракта до автомобильной дороги к п. Белый Яр в г. Сургуте</t>
  </si>
  <si>
    <t>Магистральная дорога на участках: ул. 16 "ЮР" от ул. 3 "ЮР" до примыкания к ул. Никольская; ул. 3 "ЮР" от ул. 16 "ЮР" до 18 "ЮР"; ул. 18 "ЮР" от 3 "ЮР" до примыкания к ул. Энгельса в г. Сургуте</t>
  </si>
  <si>
    <t>Участок набережной протоки Кривуля в г. Сургуте</t>
  </si>
  <si>
    <t>Средняя общеобразовательная школа в микрорайоне 38 г. Сургута (Общеобразовательная организация с универсальной безбарьерной средой)</t>
  </si>
  <si>
    <t>Средняя общеобразовательная школа в микрорайоне 5А г. Сургута (Общеобразовательная организация с универсальной безбарьерной средой)</t>
  </si>
  <si>
    <t>Магистральная улица 1-В на участке от улицы 4-В до улицы 5-В с сетями инженерного обеспечения в г. Сургуте. Реконструкция</t>
  </si>
  <si>
    <t>Проезд Мунарева на участке от пр. Комсомольский до ул. Мелик-Карамова в г. Сургуте</t>
  </si>
  <si>
    <t>Улица Киртбая от пр. Ленина до ул. 1 "З" в г. Сургуте</t>
  </si>
  <si>
    <t>Внутриквартальный проезд с устройством открытой автостоянки в мкр. 37 г. Сургута</t>
  </si>
  <si>
    <t>Подъездные пути и инженерные сети к СОШ в квартале Пойма-5 г. Сургута</t>
  </si>
  <si>
    <t>Магистральный водовод для нужд Поймы-2, "Научно-технологического центра в городе Сургуте" 
и перспективной застройки</t>
  </si>
  <si>
    <t>Канализационная насосная станция с устройством трубопроводов до территории канализационно-очистных сооружений. Территория Пойма-2, г. Сургут</t>
  </si>
  <si>
    <t xml:space="preserve"> Сети ливневой канализации с локально-очистными сооружениями для существующих и перспективных объектов территорий: Пойма-2, Пойма-3, кв. П-1, кв. П-2, кв. П-7, кв. П-8, г. Сургут</t>
  </si>
  <si>
    <t>Театр актера и куклы "Петрушка" в г. Сургуте</t>
  </si>
  <si>
    <t>МАУ "Городской культурный центр", ул. Сибирская, 2, г. Сургут. Реконструкция</t>
  </si>
  <si>
    <t xml:space="preserve"> Сети ливневой канализации с локально-очистными сооружениями в Восточном районе 
в г. Сургуте</t>
  </si>
  <si>
    <t>Сети ливневой канализации с локально-очистными сооружениями для Западного и Центрального районов 
в г. Сургуте</t>
  </si>
  <si>
    <t>Сети теплоснабжения "Научно-технологического центра в городе Сургуте"</t>
  </si>
  <si>
    <t>Внутриквартальные сети электроснабжения "Научно-технологического центра в городе Сургуте"</t>
  </si>
  <si>
    <t>Сети газоснабжения "Научно-технологического центра в городе Сургуте"</t>
  </si>
  <si>
    <t>Сети водоснабжения "Научно-технологического центра в городе Сургуте"</t>
  </si>
  <si>
    <t>Сети водоотведения "Научно-технологического центра в городе Сургуте"</t>
  </si>
  <si>
    <t xml:space="preserve"> Дорога с инженерными сетями ул. Усольцева на участке от ул. Билецкого до ул. Аэрофлотской в г. Сургуте</t>
  </si>
  <si>
    <t>Спортивный комплекс с искусственным льдом (мкр.44)</t>
  </si>
  <si>
    <t>Очистные сооружения канализационных сточных вод (КОС) г. Сургут производительностью 150 000 м3/сутки. Строительство нового блока УФО сточных вод с внутриплощадочными инженерными сетями</t>
  </si>
  <si>
    <t>"Новое кладбище "Чернореченское 2" в г. Сургут. I пусковой комплекс 6 этап строительства</t>
  </si>
  <si>
    <t>Спортивный комплекс с искусственным льдом (хоз. зона)</t>
  </si>
  <si>
    <t>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t>
  </si>
  <si>
    <t>Спортивный комплекс с универсальным игровым залом и дворец боевых искусств" в микрорайоне 30А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t>
  </si>
  <si>
    <t>Спортивный комплекс с универсальным игровым залом и дворец боевых искусств в микрорайоне 30А в муниципальном образовании городской округ Сургут Ханты-Мансийского автономного округа - Югры. I этап строительства. Дворец боевых искусств</t>
  </si>
  <si>
    <t>Автомобильная дорога - проспект Комсомольский на участке от ул. Федорова до ул. Кайдалова в г. Сургуте</t>
  </si>
  <si>
    <t>Водоснабжение поселка Юность в г. Сургуте</t>
  </si>
  <si>
    <t>Нежилое помещение для размещения детской школы искусств</t>
  </si>
  <si>
    <t>Улица 3 "З" на участке от Тюменского тракта до улицы 4 "З" в г. Сургуте</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</si>
  <si>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N 49 "Черемушки". ПК54+08,16 - ПК70+66,38 (конец трассы))</t>
  </si>
  <si>
    <t xml:space="preserve">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</si>
  <si>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 xml:space="preserve"> Нежилое здание, расположенное по адресу: г. Сургут, ул. Сибирская, 14. Реконструкция</t>
  </si>
  <si>
    <t>Загородный специализированный (профильный) спортивно-оздоровительный лагерь "Олимпия" на базе муниципального бюджетного учреждения "Олимпия", город Сургут"</t>
  </si>
  <si>
    <t>Строительство котельной N 7, тепловой мощностью 10 МВт, двухконтурного исполнения с металлической дымовой трубой в несущем каркасе, г. Сургут, ул. Индустриальная, 40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</si>
</sst>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_-;\-* #,##0\ _₽_-;_-* &quot;-&quot;\ _₽_-;_-@_-"/>
    <numFmt numFmtId="43" formatCode="_-* #,##0.00\ _₽_-;\-* #,##0.00\ _₽_-;_-* &quot;-&quot;??\ _₽_-;_-@_-"/>
    <numFmt numFmtId="164" formatCode="_-* #,##0.00_-;\-* #,##0.00_-;_-* &quot;-&quot;??_-;_-@_-"/>
    <numFmt numFmtId="165" formatCode="#,##0.00_ ;\-#,##0.00\ "/>
    <numFmt numFmtId="166" formatCode="#,##0.00;[Red]\-#,##0.00;0.00"/>
    <numFmt numFmtId="167" formatCode="#,##0.0"/>
    <numFmt numFmtId="168" formatCode="0.0"/>
    <numFmt numFmtId="169" formatCode="_-* #,##0.0\ _₽_-;\-* #,##0.0\ _₽_-;_-* &quot;-&quot;?\ _₽_-;_-@_-"/>
  </numFmts>
  <fonts count="19" x14ac:knownFonts="1">
    <font>
      <sz val="11"/>
      <color theme="1"/>
      <name val="Calibri"/>
      <family val="2"/>
      <charset val="204"/>
      <scheme val="minor"/>
    </font>
    <font>
      <sz val="11"/>
      <color theme="1"/>
      <name val="Calibri"/>
      <family val="2"/>
      <charset val="204"/>
      <scheme val="minor"/>
    </font>
    <font>
      <sz val="8"/>
      <name val="Arial Cyr"/>
      <charset val="204"/>
    </font>
    <font>
      <sz val="11"/>
      <color theme="1"/>
      <name val="Calibri"/>
      <family val="2"/>
      <scheme val="minor"/>
    </font>
    <font>
      <sz val="10"/>
      <color rgb="FF000000"/>
      <name val="Times New Roman"/>
      <family val="1"/>
      <charset val="204"/>
    </font>
    <font>
      <b/>
      <sz val="11"/>
      <color theme="1"/>
      <name val="Calibri"/>
      <family val="2"/>
      <charset val="204"/>
      <scheme val="minor"/>
    </font>
    <font>
      <sz val="11"/>
      <name val="Times New Roman"/>
      <family val="1"/>
      <charset val="204"/>
    </font>
    <font>
      <b/>
      <sz val="11"/>
      <name val="Times New Roman"/>
      <family val="1"/>
      <charset val="204"/>
    </font>
    <font>
      <i/>
      <sz val="11"/>
      <name val="Times New Roman"/>
      <family val="1"/>
      <charset val="204"/>
    </font>
    <font>
      <b/>
      <sz val="9"/>
      <color indexed="81"/>
      <name val="Tahoma"/>
      <family val="2"/>
      <charset val="204"/>
    </font>
    <font>
      <sz val="9"/>
      <color indexed="81"/>
      <name val="Tahoma"/>
      <family val="2"/>
      <charset val="204"/>
    </font>
    <font>
      <sz val="11"/>
      <color theme="1"/>
      <name val="Times New Roman"/>
      <family val="1"/>
      <charset val="204"/>
    </font>
    <font>
      <sz val="10"/>
      <name val="Arial Cyr"/>
      <charset val="204"/>
    </font>
    <font>
      <vertAlign val="superscript"/>
      <sz val="11"/>
      <color theme="1"/>
      <name val="Calibri"/>
      <family val="2"/>
      <charset val="204"/>
      <scheme val="minor"/>
    </font>
    <font>
      <sz val="11"/>
      <color rgb="FF1A1A1A"/>
      <name val="Times New Roman"/>
      <family val="1"/>
      <charset val="204"/>
    </font>
    <font>
      <sz val="11"/>
      <color rgb="FF000000"/>
      <name val="Times New Roman"/>
      <family val="1"/>
      <charset val="204"/>
    </font>
    <font>
      <sz val="11"/>
      <color rgb="FF0C0E31"/>
      <name val="Times New Roman"/>
      <family val="1"/>
      <charset val="204"/>
    </font>
    <font>
      <b/>
      <sz val="11"/>
      <color theme="1"/>
      <name val="Times New Roman"/>
      <family val="1"/>
      <charset val="204"/>
    </font>
    <font>
      <sz val="2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theme="1" tint="0.499984740745262"/>
      </left>
      <right/>
      <top style="thin">
        <color theme="1" tint="0.499984740745262"/>
      </top>
      <bottom style="thin">
        <color theme="1" tint="0.499984740745262"/>
      </bottom>
      <diagonal/>
    </border>
    <border>
      <left/>
      <right style="medium">
        <color indexed="64"/>
      </right>
      <top/>
      <bottom style="medium">
        <color indexed="64"/>
      </bottom>
      <diagonal/>
    </border>
  </borders>
  <cellStyleXfs count="14">
    <xf numFmtId="0" fontId="0" fillId="0" borderId="0"/>
    <xf numFmtId="0" fontId="1" fillId="0" borderId="0"/>
    <xf numFmtId="0" fontId="2" fillId="0" borderId="0"/>
    <xf numFmtId="0" fontId="3" fillId="0" borderId="0"/>
    <xf numFmtId="164" fontId="3"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0" fontId="1" fillId="0" borderId="0"/>
    <xf numFmtId="0" fontId="12" fillId="0" borderId="0"/>
    <xf numFmtId="0" fontId="3" fillId="0" borderId="0"/>
    <xf numFmtId="0" fontId="1" fillId="0" borderId="0"/>
    <xf numFmtId="0" fontId="12" fillId="0" borderId="0"/>
    <xf numFmtId="43" fontId="1" fillId="0" borderId="0" applyFont="0" applyFill="0" applyBorder="0" applyAlignment="0" applyProtection="0"/>
  </cellStyleXfs>
  <cellXfs count="213">
    <xf numFmtId="0" fontId="0" fillId="0" borderId="0" xfId="0"/>
    <xf numFmtId="0" fontId="7" fillId="3" borderId="1" xfId="0" applyFont="1" applyFill="1" applyBorder="1" applyAlignment="1">
      <alignment horizontal="left" vertical="center"/>
    </xf>
    <xf numFmtId="4" fontId="7" fillId="3"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4" fontId="6" fillId="2"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166" fontId="6" fillId="0" borderId="1" xfId="2" applyNumberFormat="1" applyFont="1" applyFill="1" applyBorder="1" applyAlignment="1" applyProtection="1">
      <alignment horizontal="center" vertical="center"/>
      <protection hidden="1"/>
    </xf>
    <xf numFmtId="4" fontId="6" fillId="2" borderId="1" xfId="2" applyNumberFormat="1" applyFont="1" applyFill="1" applyBorder="1" applyAlignment="1">
      <alignment horizontal="center" vertical="center"/>
    </xf>
    <xf numFmtId="0" fontId="7" fillId="3" borderId="1" xfId="0" applyFont="1" applyFill="1" applyBorder="1" applyAlignment="1">
      <alignment horizontal="center" vertical="center"/>
    </xf>
    <xf numFmtId="165" fontId="7" fillId="3"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xf>
    <xf numFmtId="165" fontId="6" fillId="0" borderId="1" xfId="2" applyNumberFormat="1" applyFont="1" applyBorder="1" applyAlignment="1">
      <alignment horizontal="center" vertical="center"/>
    </xf>
    <xf numFmtId="0" fontId="6"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11"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Border="1" applyAlignment="1">
      <alignment vertical="top"/>
    </xf>
    <xf numFmtId="0" fontId="11" fillId="0" borderId="12" xfId="0" applyFont="1" applyBorder="1" applyAlignment="1">
      <alignment vertical="top" wrapText="1"/>
    </xf>
    <xf numFmtId="0" fontId="11" fillId="0" borderId="9" xfId="0" applyFont="1" applyBorder="1" applyAlignment="1">
      <alignment vertical="top" wrapText="1"/>
    </xf>
    <xf numFmtId="0" fontId="11" fillId="0" borderId="0" xfId="0" applyFont="1" applyAlignment="1">
      <alignment vertical="top" wrapText="1"/>
    </xf>
    <xf numFmtId="0" fontId="11" fillId="0" borderId="1" xfId="0" applyFont="1" applyBorder="1"/>
    <xf numFmtId="0" fontId="11" fillId="0" borderId="0" xfId="0" applyFont="1" applyAlignment="1">
      <alignment horizontal="center" vertical="top" wrapText="1"/>
    </xf>
    <xf numFmtId="0" fontId="6" fillId="2" borderId="1" xfId="0" applyFont="1" applyFill="1" applyBorder="1" applyAlignment="1">
      <alignment wrapText="1"/>
    </xf>
    <xf numFmtId="0" fontId="0" fillId="0" borderId="0" xfId="0" applyFont="1" applyAlignment="1">
      <alignment vertical="center"/>
    </xf>
    <xf numFmtId="0" fontId="0" fillId="0" borderId="0" xfId="0" applyFont="1"/>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center" vertical="center"/>
    </xf>
    <xf numFmtId="169" fontId="11"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43" fontId="11" fillId="2" borderId="1" xfId="13" applyFont="1" applyFill="1" applyBorder="1" applyAlignment="1">
      <alignment horizontal="center" vertical="center"/>
    </xf>
    <xf numFmtId="0" fontId="7"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1" xfId="0" applyFont="1" applyFill="1" applyBorder="1"/>
    <xf numFmtId="0" fontId="11" fillId="0" borderId="1" xfId="3" applyFont="1" applyBorder="1" applyAlignment="1">
      <alignment horizontal="center" vertical="center"/>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1" xfId="3" applyFont="1" applyBorder="1" applyAlignment="1">
      <alignment horizontal="center" vertical="center" wrapText="1"/>
    </xf>
    <xf numFmtId="167" fontId="11" fillId="0" borderId="1" xfId="0" applyNumberFormat="1" applyFont="1" applyBorder="1" applyAlignment="1">
      <alignment horizontal="center" vertical="top" wrapText="1"/>
    </xf>
    <xf numFmtId="0" fontId="11" fillId="0" borderId="0" xfId="0" applyFont="1"/>
    <xf numFmtId="0" fontId="11" fillId="0" borderId="3" xfId="3" applyFont="1" applyBorder="1" applyAlignment="1">
      <alignment horizontal="center" vertical="center"/>
    </xf>
    <xf numFmtId="0" fontId="11" fillId="0" borderId="0" xfId="0" applyFont="1" applyAlignment="1">
      <alignment horizontal="center"/>
    </xf>
    <xf numFmtId="167" fontId="6" fillId="0" borderId="1" xfId="0" applyNumberFormat="1" applyFont="1" applyFill="1" applyBorder="1" applyAlignment="1">
      <alignment horizontal="center" vertical="center"/>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vertical="top"/>
    </xf>
    <xf numFmtId="168" fontId="0" fillId="0" borderId="1" xfId="0" applyNumberFormat="1" applyFont="1" applyBorder="1" applyAlignment="1">
      <alignment horizontal="center" vertical="top"/>
    </xf>
    <xf numFmtId="0" fontId="0" fillId="0" borderId="1" xfId="0" applyFont="1" applyBorder="1" applyAlignment="1">
      <alignment horizontal="center" vertical="top"/>
    </xf>
    <xf numFmtId="0" fontId="0" fillId="0" borderId="1" xfId="0" applyFont="1" applyBorder="1"/>
    <xf numFmtId="0" fontId="11" fillId="2" borderId="1" xfId="0" applyFont="1" applyFill="1" applyBorder="1" applyAlignment="1">
      <alignment vertical="center" wrapText="1"/>
    </xf>
    <xf numFmtId="9"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vertical="center" wrapText="1"/>
    </xf>
    <xf numFmtId="0" fontId="6" fillId="2" borderId="1" xfId="0" applyFont="1" applyFill="1" applyBorder="1" applyAlignment="1">
      <alignment vertical="center" wrapText="1"/>
    </xf>
    <xf numFmtId="0" fontId="16" fillId="2" borderId="1" xfId="0" applyFont="1" applyFill="1" applyBorder="1" applyAlignment="1">
      <alignment vertical="center" wrapText="1"/>
    </xf>
    <xf numFmtId="0" fontId="6" fillId="2" borderId="1" xfId="9" applyFont="1" applyFill="1" applyBorder="1" applyAlignment="1" applyProtection="1">
      <alignment vertical="center" wrapText="1"/>
      <protection locked="0"/>
    </xf>
    <xf numFmtId="9" fontId="6" fillId="2" borderId="1" xfId="9" applyNumberFormat="1" applyFont="1" applyFill="1" applyBorder="1" applyAlignment="1" applyProtection="1">
      <alignment vertical="center" wrapText="1"/>
      <protection locked="0"/>
    </xf>
    <xf numFmtId="4" fontId="6" fillId="2" borderId="1" xfId="9" applyNumberFormat="1" applyFont="1" applyFill="1" applyBorder="1" applyAlignment="1" applyProtection="1">
      <alignment vertical="center" wrapText="1"/>
      <protection locked="0"/>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vertical="center" wrapText="1"/>
    </xf>
    <xf numFmtId="41" fontId="11" fillId="0" borderId="4" xfId="0" applyNumberFormat="1" applyFont="1" applyBorder="1" applyAlignment="1">
      <alignment horizontal="center" vertical="center"/>
    </xf>
    <xf numFmtId="4" fontId="11" fillId="0" borderId="1" xfId="0" applyNumberFormat="1" applyFont="1" applyBorder="1" applyAlignment="1">
      <alignment horizontal="center" vertical="center" wrapText="1"/>
    </xf>
    <xf numFmtId="0" fontId="0" fillId="2" borderId="4" xfId="0" applyFont="1" applyFill="1" applyBorder="1"/>
    <xf numFmtId="49" fontId="6" fillId="0" borderId="16" xfId="12" applyNumberFormat="1" applyFont="1" applyFill="1" applyBorder="1" applyAlignment="1">
      <alignment vertical="center" wrapText="1"/>
    </xf>
    <xf numFmtId="49" fontId="6" fillId="0" borderId="1" xfId="12" applyNumberFormat="1" applyFont="1" applyFill="1" applyBorder="1" applyAlignment="1">
      <alignment vertical="center" wrapText="1"/>
    </xf>
    <xf numFmtId="0" fontId="11" fillId="0" borderId="1" xfId="0" applyFont="1" applyBorder="1" applyAlignment="1">
      <alignment vertical="center" wrapText="1"/>
    </xf>
    <xf numFmtId="41" fontId="11" fillId="0" borderId="1" xfId="0" applyNumberFormat="1" applyFont="1" applyBorder="1" applyAlignment="1">
      <alignment horizontal="center" vertical="center"/>
    </xf>
    <xf numFmtId="0" fontId="0" fillId="0" borderId="5" xfId="0" applyFont="1" applyBorder="1" applyAlignment="1">
      <alignment horizontal="center"/>
    </xf>
    <xf numFmtId="0" fontId="0" fillId="0" borderId="5" xfId="0" applyFont="1" applyBorder="1" applyAlignment="1"/>
    <xf numFmtId="49" fontId="3" fillId="2" borderId="1" xfId="3" applyNumberFormat="1" applyFont="1" applyFill="1" applyBorder="1" applyAlignment="1">
      <alignment horizontal="center" vertical="center" wrapText="1"/>
    </xf>
    <xf numFmtId="168" fontId="0" fillId="0" borderId="1" xfId="0" applyNumberFormat="1" applyFont="1" applyBorder="1" applyAlignment="1">
      <alignment horizontal="center" vertical="center"/>
    </xf>
    <xf numFmtId="49" fontId="3" fillId="0" borderId="1" xfId="3"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top" wrapText="1"/>
    </xf>
    <xf numFmtId="49" fontId="3" fillId="0" borderId="1" xfId="3"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11" fillId="2" borderId="1" xfId="0" applyFont="1" applyFill="1" applyBorder="1" applyAlignment="1">
      <alignment vertical="top" wrapText="1"/>
    </xf>
    <xf numFmtId="0" fontId="6"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4" fontId="6"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xf>
    <xf numFmtId="0" fontId="11" fillId="2"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4" fontId="6" fillId="0" borderId="1" xfId="0" applyNumberFormat="1" applyFont="1" applyFill="1" applyBorder="1" applyAlignment="1">
      <alignment horizontal="center" vertical="top"/>
    </xf>
    <xf numFmtId="4"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xf>
    <xf numFmtId="0" fontId="11" fillId="0" borderId="1" xfId="0" applyFont="1" applyBorder="1" applyAlignment="1">
      <alignment horizontal="left" vertical="top" wrapText="1"/>
    </xf>
    <xf numFmtId="0" fontId="6" fillId="0" borderId="1" xfId="0" applyFont="1" applyFill="1" applyBorder="1" applyAlignment="1">
      <alignment horizontal="center" vertical="center" wrapText="1"/>
    </xf>
    <xf numFmtId="4" fontId="11" fillId="2" borderId="1" xfId="0" applyNumberFormat="1" applyFont="1" applyFill="1" applyBorder="1" applyAlignment="1">
      <alignment horizontal="left" vertical="top" wrapText="1"/>
    </xf>
    <xf numFmtId="4" fontId="11" fillId="2" borderId="1" xfId="0" applyNumberFormat="1" applyFont="1" applyFill="1"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11" fillId="0" borderId="1" xfId="0" applyFont="1" applyFill="1" applyBorder="1" applyAlignment="1">
      <alignment vertical="top" wrapText="1"/>
    </xf>
    <xf numFmtId="0" fontId="11" fillId="2" borderId="1" xfId="0" applyFont="1" applyFill="1" applyBorder="1" applyAlignment="1">
      <alignment horizontal="left" vertical="top" wrapText="1"/>
    </xf>
    <xf numFmtId="0" fontId="6" fillId="0" borderId="1" xfId="0" applyFont="1" applyFill="1" applyBorder="1" applyAlignment="1">
      <alignment horizontal="left" vertical="top" wrapText="1" shrinkToFit="1"/>
    </xf>
    <xf numFmtId="4" fontId="6" fillId="0" borderId="1" xfId="0" applyNumberFormat="1" applyFont="1" applyFill="1" applyBorder="1" applyAlignment="1">
      <alignment horizontal="left" vertical="top" wrapText="1"/>
    </xf>
    <xf numFmtId="4" fontId="11" fillId="0" borderId="1" xfId="0" applyNumberFormat="1" applyFont="1" applyBorder="1" applyAlignment="1">
      <alignment horizontal="center" vertical="top" wrapText="1"/>
    </xf>
    <xf numFmtId="0" fontId="11" fillId="2" borderId="17" xfId="0" applyFont="1" applyFill="1" applyBorder="1" applyAlignment="1">
      <alignment horizontal="center" vertical="top" wrapText="1"/>
    </xf>
    <xf numFmtId="4" fontId="6" fillId="2"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4" fontId="11" fillId="0" borderId="1" xfId="0" applyNumberFormat="1" applyFont="1" applyFill="1" applyBorder="1" applyAlignment="1">
      <alignment horizontal="center" vertical="top"/>
    </xf>
    <xf numFmtId="4" fontId="11" fillId="0" borderId="1" xfId="0" applyNumberFormat="1" applyFont="1" applyFill="1" applyBorder="1" applyAlignment="1">
      <alignment horizontal="left" vertical="top" wrapText="1"/>
    </xf>
    <xf numFmtId="4" fontId="11" fillId="0" borderId="1" xfId="0" applyNumberFormat="1" applyFont="1" applyFill="1" applyBorder="1" applyAlignment="1">
      <alignment horizontal="center" vertical="top" wrapText="1"/>
    </xf>
    <xf numFmtId="0" fontId="11" fillId="0" borderId="1" xfId="0" applyFont="1" applyBorder="1" applyAlignment="1">
      <alignment horizontal="left" vertical="top"/>
    </xf>
    <xf numFmtId="4" fontId="11"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top"/>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4" fontId="11" fillId="2" borderId="3"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1" fillId="2"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1" fillId="2" borderId="0" xfId="0" applyFont="1" applyFill="1" applyBorder="1" applyAlignment="1">
      <alignment horizontal="center" vertical="center" wrapText="1"/>
    </xf>
    <xf numFmtId="0" fontId="0" fillId="0" borderId="1" xfId="0" applyFont="1" applyBorder="1" applyAlignment="1">
      <alignment horizontal="center" wrapText="1"/>
    </xf>
    <xf numFmtId="167" fontId="0" fillId="0" borderId="1" xfId="0" applyNumberFormat="1" applyFont="1" applyBorder="1" applyAlignment="1">
      <alignment horizontal="center" wrapText="1"/>
    </xf>
    <xf numFmtId="4" fontId="1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11" fillId="0" borderId="3" xfId="3" applyFont="1" applyFill="1" applyBorder="1" applyAlignment="1">
      <alignment horizontal="center" vertical="center"/>
    </xf>
    <xf numFmtId="4" fontId="11" fillId="0" borderId="1" xfId="0" applyNumberFormat="1" applyFont="1" applyFill="1" applyBorder="1" applyAlignment="1">
      <alignment vertical="center" wrapText="1"/>
    </xf>
    <xf numFmtId="4" fontId="6" fillId="0" borderId="1" xfId="9" applyNumberFormat="1" applyFont="1" applyFill="1" applyBorder="1" applyAlignment="1" applyProtection="1">
      <alignment vertical="center" wrapText="1"/>
      <protection locked="0"/>
    </xf>
    <xf numFmtId="4" fontId="11" fillId="0" borderId="1" xfId="0"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xf>
    <xf numFmtId="4" fontId="11" fillId="0" borderId="1" xfId="0" applyNumberFormat="1" applyFont="1" applyFill="1" applyBorder="1" applyAlignment="1">
      <alignment vertical="top"/>
    </xf>
    <xf numFmtId="4" fontId="11" fillId="0" borderId="0" xfId="0" applyNumberFormat="1" applyFont="1" applyFill="1" applyAlignment="1">
      <alignment horizontal="center" vertical="top"/>
    </xf>
    <xf numFmtId="4" fontId="6" fillId="0" borderId="3"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top"/>
    </xf>
    <xf numFmtId="4" fontId="3" fillId="0" borderId="1" xfId="3"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11" fillId="0" borderId="0" xfId="0" applyNumberFormat="1" applyFont="1" applyFill="1" applyAlignment="1">
      <alignment vertical="top"/>
    </xf>
    <xf numFmtId="4" fontId="11" fillId="0" borderId="1" xfId="4" applyNumberFormat="1" applyFont="1" applyFill="1" applyBorder="1" applyAlignment="1">
      <alignment vertical="top" wrapText="1"/>
    </xf>
    <xf numFmtId="4" fontId="0" fillId="0" borderId="1" xfId="0" applyNumberFormat="1" applyFont="1" applyFill="1" applyBorder="1" applyAlignment="1">
      <alignment horizontal="center" wrapText="1"/>
    </xf>
    <xf numFmtId="4" fontId="0" fillId="0" borderId="0" xfId="0" applyNumberFormat="1" applyFont="1" applyFill="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1" fillId="0" borderId="12" xfId="3"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center" vertical="center"/>
    </xf>
    <xf numFmtId="4" fontId="6" fillId="0" borderId="1" xfId="0" applyNumberFormat="1" applyFont="1" applyFill="1" applyBorder="1" applyAlignment="1">
      <alignment horizontal="center" vertical="center"/>
    </xf>
    <xf numFmtId="0" fontId="17" fillId="0" borderId="1" xfId="0" applyFont="1" applyBorder="1" applyAlignment="1">
      <alignment horizontal="center" vertical="top"/>
    </xf>
    <xf numFmtId="0" fontId="7" fillId="2" borderId="12" xfId="9" applyFont="1" applyFill="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7" fillId="2" borderId="1" xfId="9" applyFont="1" applyFill="1" applyBorder="1" applyAlignment="1" applyProtection="1">
      <alignment horizontal="center" vertical="center" wrapText="1"/>
      <protection locked="0"/>
    </xf>
    <xf numFmtId="0" fontId="5" fillId="0" borderId="1" xfId="0" applyFont="1" applyBorder="1" applyAlignment="1">
      <alignment horizontal="center"/>
    </xf>
    <xf numFmtId="0" fontId="11" fillId="2" borderId="3" xfId="0" applyFont="1" applyFill="1" applyBorder="1" applyAlignment="1">
      <alignment horizontal="center" vertical="center" wrapText="1"/>
    </xf>
    <xf numFmtId="0" fontId="11" fillId="0" borderId="5" xfId="0" applyFont="1" applyBorder="1" applyAlignment="1">
      <alignment horizontal="center" vertical="center"/>
    </xf>
    <xf numFmtId="0" fontId="6" fillId="0" borderId="1" xfId="0" applyFont="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Font="1" applyFill="1" applyBorder="1" applyAlignment="1">
      <alignment horizontal="center" vertical="center" textRotation="90"/>
    </xf>
    <xf numFmtId="0" fontId="14" fillId="4" borderId="1" xfId="0" applyFont="1" applyFill="1" applyBorder="1" applyAlignment="1">
      <alignment horizontal="center" vertical="center" wrapText="1"/>
    </xf>
    <xf numFmtId="0" fontId="6" fillId="0" borderId="1" xfId="0" applyFont="1" applyBorder="1" applyAlignment="1">
      <alignment horizontal="justify" vertical="center" wrapText="1"/>
    </xf>
    <xf numFmtId="4" fontId="6" fillId="0" borderId="1" xfId="4"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xf>
    <xf numFmtId="2" fontId="11" fillId="0" borderId="9" xfId="0" applyNumberFormat="1" applyFont="1" applyBorder="1" applyAlignment="1">
      <alignment horizontal="center" vertical="center"/>
    </xf>
    <xf numFmtId="2"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xf>
    <xf numFmtId="0" fontId="11" fillId="0" borderId="5" xfId="0" applyFont="1" applyBorder="1" applyAlignment="1">
      <alignment horizontal="center"/>
    </xf>
    <xf numFmtId="0" fontId="11" fillId="0" borderId="4" xfId="0" applyFont="1" applyBorder="1" applyAlignment="1">
      <alignment horizontal="center"/>
    </xf>
    <xf numFmtId="4"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 fontId="11" fillId="0" borderId="1" xfId="0" applyNumberFormat="1" applyFont="1" applyBorder="1" applyAlignment="1">
      <alignment horizontal="center" vertical="center"/>
    </xf>
    <xf numFmtId="2" fontId="11" fillId="0" borderId="6" xfId="0" applyNumberFormat="1" applyFont="1" applyBorder="1" applyAlignment="1">
      <alignment horizontal="center" vertical="center"/>
    </xf>
    <xf numFmtId="2" fontId="11" fillId="0" borderId="8"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3" xfId="0" applyNumberFormat="1" applyFont="1" applyBorder="1" applyAlignment="1">
      <alignment horizontal="center" vertical="center"/>
    </xf>
    <xf numFmtId="2" fontId="11" fillId="0" borderId="5" xfId="0" applyNumberFormat="1" applyFont="1" applyBorder="1" applyAlignment="1">
      <alignment horizontal="center" vertical="center"/>
    </xf>
    <xf numFmtId="2" fontId="11" fillId="0" borderId="4" xfId="0" applyNumberFormat="1" applyFont="1" applyBorder="1" applyAlignment="1">
      <alignment horizontal="center" vertical="center"/>
    </xf>
    <xf numFmtId="0" fontId="0" fillId="0" borderId="1" xfId="0"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3" xfId="0" applyNumberFormat="1" applyFont="1" applyBorder="1" applyAlignment="1">
      <alignment horizontal="center" vertical="center"/>
    </xf>
    <xf numFmtId="4" fontId="11" fillId="0" borderId="6"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3" applyFont="1" applyBorder="1" applyAlignment="1">
      <alignment horizontal="center" vertical="center" textRotation="90" wrapText="1"/>
    </xf>
    <xf numFmtId="0" fontId="11" fillId="0" borderId="1" xfId="3" applyFont="1" applyBorder="1" applyAlignment="1">
      <alignment horizontal="center" vertical="center" wrapText="1"/>
    </xf>
    <xf numFmtId="4" fontId="11" fillId="0" borderId="1" xfId="3"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 applyFont="1" applyFill="1" applyBorder="1" applyAlignment="1">
      <alignment horizontal="center" vertical="center" textRotation="90"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cellXfs>
  <cellStyles count="14">
    <cellStyle name="Обычный" xfId="0" builtinId="0"/>
    <cellStyle name="Обычный 10" xfId="10"/>
    <cellStyle name="Обычный 10 2" xfId="9"/>
    <cellStyle name="Обычный 2" xfId="1"/>
    <cellStyle name="Обычный 2 5 3" xfId="11"/>
    <cellStyle name="Обычный 3" xfId="2"/>
    <cellStyle name="Обычный 4" xfId="5"/>
    <cellStyle name="Обычный 5" xfId="3"/>
    <cellStyle name="Обычный 6" xfId="7"/>
    <cellStyle name="Обычный 6 3" xfId="8"/>
    <cellStyle name="Обычный_Инвестиции Сети Сбыты ЭСО" xfId="12"/>
    <cellStyle name="Финансовый 2" xfId="6"/>
    <cellStyle name="Финансовый 2 2" xfId="13"/>
    <cellStyle name="Финансовый 3"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69"/>
  <sheetViews>
    <sheetView tabSelected="1" zoomScaleNormal="100" workbookViewId="0">
      <selection activeCell="H3" sqref="H3"/>
    </sheetView>
  </sheetViews>
  <sheetFormatPr defaultRowHeight="15" x14ac:dyDescent="0.25"/>
  <cols>
    <col min="1" max="1" width="11.85546875" style="29" customWidth="1"/>
    <col min="2" max="2" width="30.85546875" style="29" customWidth="1"/>
    <col min="3" max="3" width="10.42578125" style="29" customWidth="1"/>
    <col min="4" max="4" width="15.28515625" style="149" customWidth="1"/>
    <col min="5" max="5" width="13" style="29" customWidth="1"/>
    <col min="6" max="6" width="20.5703125" style="29" customWidth="1"/>
    <col min="7" max="7" width="12.5703125" style="29" customWidth="1"/>
    <col min="8" max="8" width="12" style="29" customWidth="1"/>
    <col min="9" max="9" width="7" style="29" customWidth="1"/>
    <col min="10" max="10" width="6" style="29" customWidth="1"/>
    <col min="11" max="11" width="7.5703125" style="29" customWidth="1"/>
    <col min="12" max="12" width="34.28515625" style="29" customWidth="1"/>
    <col min="13" max="13" width="11.28515625" style="29" customWidth="1"/>
    <col min="14" max="14" width="6.7109375" style="29" customWidth="1"/>
    <col min="15" max="15" width="16.85546875" style="29" customWidth="1"/>
    <col min="16" max="16" width="12.85546875" style="29" customWidth="1"/>
    <col min="17" max="17" width="14.7109375" style="29" customWidth="1"/>
    <col min="18" max="18" width="10.85546875" style="29" customWidth="1"/>
    <col min="19" max="19" width="9.7109375" style="29" customWidth="1"/>
    <col min="20" max="20" width="11.42578125" style="29" customWidth="1"/>
    <col min="21" max="21" width="7.7109375" style="29" customWidth="1"/>
    <col min="22" max="22" width="7.85546875" style="29" customWidth="1"/>
    <col min="23" max="16384" width="9.140625" style="29"/>
  </cols>
  <sheetData>
    <row r="1" spans="1:22" s="28" customFormat="1" ht="40.5" customHeight="1" x14ac:dyDescent="0.25">
      <c r="A1" s="211" t="s">
        <v>24</v>
      </c>
      <c r="B1" s="212"/>
      <c r="C1" s="212"/>
      <c r="D1" s="212"/>
      <c r="E1" s="212"/>
      <c r="F1" s="212"/>
      <c r="G1" s="212"/>
      <c r="H1" s="212"/>
      <c r="I1" s="212"/>
      <c r="J1" s="212"/>
      <c r="K1" s="212"/>
      <c r="L1" s="212"/>
      <c r="M1" s="212"/>
      <c r="N1" s="212"/>
      <c r="O1" s="212"/>
      <c r="P1" s="212"/>
      <c r="Q1" s="212"/>
      <c r="R1" s="212"/>
      <c r="S1" s="212"/>
      <c r="T1" s="212"/>
      <c r="U1" s="212"/>
      <c r="V1" s="212"/>
    </row>
    <row r="2" spans="1:22" s="49" customFormat="1" ht="45.75" customHeight="1" x14ac:dyDescent="0.25">
      <c r="A2" s="207" t="s">
        <v>0</v>
      </c>
      <c r="B2" s="207" t="s">
        <v>1</v>
      </c>
      <c r="C2" s="206" t="s">
        <v>2</v>
      </c>
      <c r="D2" s="208" t="s">
        <v>3</v>
      </c>
      <c r="E2" s="207" t="s">
        <v>4</v>
      </c>
      <c r="F2" s="207" t="s">
        <v>20</v>
      </c>
      <c r="G2" s="207" t="s">
        <v>25</v>
      </c>
      <c r="H2" s="207"/>
      <c r="I2" s="207" t="s">
        <v>5</v>
      </c>
      <c r="J2" s="207"/>
      <c r="K2" s="207" t="s">
        <v>6</v>
      </c>
      <c r="L2" s="207"/>
      <c r="M2" s="206" t="s">
        <v>7</v>
      </c>
      <c r="N2" s="206" t="s">
        <v>21</v>
      </c>
      <c r="O2" s="207" t="s">
        <v>8</v>
      </c>
      <c r="P2" s="207" t="s">
        <v>9</v>
      </c>
      <c r="Q2" s="207" t="s">
        <v>10</v>
      </c>
      <c r="R2" s="206" t="s">
        <v>11</v>
      </c>
      <c r="S2" s="209" t="s">
        <v>12</v>
      </c>
      <c r="T2" s="209"/>
      <c r="U2" s="209"/>
      <c r="V2" s="210" t="s">
        <v>13</v>
      </c>
    </row>
    <row r="3" spans="1:22" s="49" customFormat="1" ht="171" x14ac:dyDescent="0.25">
      <c r="A3" s="207"/>
      <c r="B3" s="207"/>
      <c r="C3" s="206"/>
      <c r="D3" s="208"/>
      <c r="E3" s="207"/>
      <c r="F3" s="207"/>
      <c r="G3" s="47" t="s">
        <v>19</v>
      </c>
      <c r="H3" s="47" t="s">
        <v>22</v>
      </c>
      <c r="I3" s="47" t="s">
        <v>23</v>
      </c>
      <c r="J3" s="47" t="s">
        <v>14</v>
      </c>
      <c r="K3" s="47" t="s">
        <v>15</v>
      </c>
      <c r="L3" s="47" t="s">
        <v>16</v>
      </c>
      <c r="M3" s="206"/>
      <c r="N3" s="206"/>
      <c r="O3" s="207"/>
      <c r="P3" s="207"/>
      <c r="Q3" s="207"/>
      <c r="R3" s="206"/>
      <c r="S3" s="40" t="s">
        <v>17</v>
      </c>
      <c r="T3" s="40" t="s">
        <v>18</v>
      </c>
      <c r="U3" s="40" t="s">
        <v>77</v>
      </c>
      <c r="V3" s="210"/>
    </row>
    <row r="4" spans="1:22" x14ac:dyDescent="0.25">
      <c r="A4" s="50">
        <v>1</v>
      </c>
      <c r="B4" s="50">
        <v>2</v>
      </c>
      <c r="C4" s="50">
        <v>3</v>
      </c>
      <c r="D4" s="134">
        <v>4</v>
      </c>
      <c r="E4" s="50">
        <v>5</v>
      </c>
      <c r="F4" s="50">
        <v>6</v>
      </c>
      <c r="G4" s="43">
        <v>7</v>
      </c>
      <c r="H4" s="43">
        <v>8</v>
      </c>
      <c r="I4" s="43">
        <v>9</v>
      </c>
      <c r="J4" s="43">
        <v>10</v>
      </c>
      <c r="K4" s="43">
        <v>11</v>
      </c>
      <c r="L4" s="43">
        <v>12</v>
      </c>
      <c r="M4" s="43">
        <v>13</v>
      </c>
      <c r="N4" s="43">
        <v>14</v>
      </c>
      <c r="O4" s="50">
        <v>15</v>
      </c>
      <c r="P4" s="50">
        <v>16</v>
      </c>
      <c r="Q4" s="50">
        <v>17</v>
      </c>
      <c r="R4" s="50">
        <v>18</v>
      </c>
      <c r="S4" s="43">
        <v>19</v>
      </c>
      <c r="T4" s="43">
        <v>20</v>
      </c>
      <c r="U4" s="43">
        <v>21</v>
      </c>
      <c r="V4" s="43">
        <v>22</v>
      </c>
    </row>
    <row r="5" spans="1:22" x14ac:dyDescent="0.25">
      <c r="A5" s="152" t="s">
        <v>48</v>
      </c>
      <c r="B5" s="153"/>
      <c r="C5" s="153"/>
      <c r="D5" s="153"/>
      <c r="E5" s="153"/>
      <c r="F5" s="153"/>
      <c r="G5" s="153"/>
      <c r="H5" s="153"/>
      <c r="I5" s="153"/>
      <c r="J5" s="153"/>
      <c r="K5" s="153"/>
      <c r="L5" s="153"/>
      <c r="M5" s="153"/>
      <c r="N5" s="153"/>
      <c r="O5" s="153"/>
      <c r="P5" s="153"/>
      <c r="Q5" s="153"/>
      <c r="R5" s="153"/>
      <c r="S5" s="153"/>
      <c r="T5" s="153"/>
      <c r="U5" s="153"/>
      <c r="V5" s="154"/>
    </row>
    <row r="6" spans="1:22" s="51" customFormat="1" ht="72" customHeight="1" x14ac:dyDescent="0.25">
      <c r="A6" s="182" t="s">
        <v>26</v>
      </c>
      <c r="B6" s="182" t="s">
        <v>70</v>
      </c>
      <c r="C6" s="182" t="s">
        <v>27</v>
      </c>
      <c r="D6" s="199">
        <v>734352.3</v>
      </c>
      <c r="E6" s="182" t="s">
        <v>28</v>
      </c>
      <c r="F6" s="182" t="s">
        <v>76</v>
      </c>
      <c r="G6" s="200">
        <v>41977</v>
      </c>
      <c r="H6" s="200">
        <v>41908.300000000003</v>
      </c>
      <c r="I6" s="176">
        <v>2007</v>
      </c>
      <c r="J6" s="176">
        <v>2024</v>
      </c>
      <c r="K6" s="183" t="s">
        <v>51</v>
      </c>
      <c r="L6" s="183" t="s">
        <v>52</v>
      </c>
      <c r="M6" s="176" t="s">
        <v>49</v>
      </c>
      <c r="N6" s="204" t="s">
        <v>48</v>
      </c>
      <c r="O6" s="182" t="s">
        <v>36</v>
      </c>
      <c r="P6" s="182" t="s">
        <v>45</v>
      </c>
      <c r="Q6" s="182" t="s">
        <v>37</v>
      </c>
      <c r="R6" s="182" t="s">
        <v>46</v>
      </c>
      <c r="S6" s="183" t="s">
        <v>64</v>
      </c>
      <c r="T6" s="186"/>
      <c r="U6" s="183" t="s">
        <v>60</v>
      </c>
      <c r="V6" s="186"/>
    </row>
    <row r="7" spans="1:22" s="51" customFormat="1" ht="52.5" customHeight="1" x14ac:dyDescent="0.25">
      <c r="A7" s="182"/>
      <c r="B7" s="182"/>
      <c r="C7" s="182"/>
      <c r="D7" s="199"/>
      <c r="E7" s="182"/>
      <c r="F7" s="182"/>
      <c r="G7" s="177"/>
      <c r="H7" s="177"/>
      <c r="I7" s="177"/>
      <c r="J7" s="177"/>
      <c r="K7" s="185"/>
      <c r="L7" s="185"/>
      <c r="M7" s="177"/>
      <c r="N7" s="205"/>
      <c r="O7" s="182"/>
      <c r="P7" s="182"/>
      <c r="Q7" s="182"/>
      <c r="R7" s="198"/>
      <c r="S7" s="185"/>
      <c r="T7" s="188"/>
      <c r="U7" s="185"/>
      <c r="V7" s="188"/>
    </row>
    <row r="8" spans="1:22" s="51" customFormat="1" ht="25.5" customHeight="1" x14ac:dyDescent="0.25">
      <c r="A8" s="182" t="s">
        <v>29</v>
      </c>
      <c r="B8" s="182" t="s">
        <v>71</v>
      </c>
      <c r="C8" s="182" t="s">
        <v>27</v>
      </c>
      <c r="D8" s="199">
        <v>763951.7</v>
      </c>
      <c r="E8" s="182" t="s">
        <v>28</v>
      </c>
      <c r="F8" s="182" t="s">
        <v>74</v>
      </c>
      <c r="G8" s="192">
        <v>71.599999999999994</v>
      </c>
      <c r="H8" s="195">
        <v>0</v>
      </c>
      <c r="I8" s="176">
        <v>2023</v>
      </c>
      <c r="J8" s="176">
        <v>2029</v>
      </c>
      <c r="K8" s="183" t="s">
        <v>51</v>
      </c>
      <c r="L8" s="183" t="s">
        <v>55</v>
      </c>
      <c r="M8" s="176" t="s">
        <v>49</v>
      </c>
      <c r="N8" s="183" t="s">
        <v>48</v>
      </c>
      <c r="O8" s="184" t="s">
        <v>38</v>
      </c>
      <c r="P8" s="184" t="s">
        <v>45</v>
      </c>
      <c r="Q8" s="184" t="s">
        <v>39</v>
      </c>
      <c r="R8" s="184" t="s">
        <v>47</v>
      </c>
      <c r="S8" s="183" t="s">
        <v>65</v>
      </c>
      <c r="T8" s="186"/>
      <c r="U8" s="176" t="s">
        <v>57</v>
      </c>
      <c r="V8" s="186"/>
    </row>
    <row r="9" spans="1:22" s="51" customFormat="1" ht="21.75" customHeight="1" x14ac:dyDescent="0.25">
      <c r="A9" s="182"/>
      <c r="B9" s="182"/>
      <c r="C9" s="182"/>
      <c r="D9" s="199"/>
      <c r="E9" s="182"/>
      <c r="F9" s="182"/>
      <c r="G9" s="193"/>
      <c r="H9" s="196"/>
      <c r="I9" s="163"/>
      <c r="J9" s="163"/>
      <c r="K9" s="184"/>
      <c r="L9" s="163"/>
      <c r="M9" s="163"/>
      <c r="N9" s="184"/>
      <c r="O9" s="184"/>
      <c r="P9" s="184"/>
      <c r="Q9" s="184"/>
      <c r="R9" s="163"/>
      <c r="S9" s="184"/>
      <c r="T9" s="187"/>
      <c r="U9" s="163"/>
      <c r="V9" s="187"/>
    </row>
    <row r="10" spans="1:22" s="51" customFormat="1" ht="78" customHeight="1" x14ac:dyDescent="0.25">
      <c r="A10" s="182"/>
      <c r="B10" s="182"/>
      <c r="C10" s="182"/>
      <c r="D10" s="199"/>
      <c r="E10" s="182"/>
      <c r="F10" s="182"/>
      <c r="G10" s="194"/>
      <c r="H10" s="197"/>
      <c r="I10" s="177"/>
      <c r="J10" s="177"/>
      <c r="K10" s="185"/>
      <c r="L10" s="177"/>
      <c r="M10" s="177"/>
      <c r="N10" s="185"/>
      <c r="O10" s="185"/>
      <c r="P10" s="185"/>
      <c r="Q10" s="185"/>
      <c r="R10" s="177"/>
      <c r="S10" s="185"/>
      <c r="T10" s="188"/>
      <c r="U10" s="177"/>
      <c r="V10" s="188"/>
    </row>
    <row r="11" spans="1:22" s="51" customFormat="1" ht="41.25" customHeight="1" x14ac:dyDescent="0.25">
      <c r="A11" s="182" t="s">
        <v>30</v>
      </c>
      <c r="B11" s="182" t="s">
        <v>72</v>
      </c>
      <c r="C11" s="182" t="s">
        <v>27</v>
      </c>
      <c r="D11" s="199">
        <v>2074423.8</v>
      </c>
      <c r="E11" s="182" t="s">
        <v>28</v>
      </c>
      <c r="F11" s="182" t="s">
        <v>75</v>
      </c>
      <c r="G11" s="201">
        <v>529582.69999999995</v>
      </c>
      <c r="H11" s="200">
        <v>529480.9</v>
      </c>
      <c r="I11" s="176">
        <v>2020</v>
      </c>
      <c r="J11" s="176">
        <v>2024</v>
      </c>
      <c r="K11" s="183" t="s">
        <v>51</v>
      </c>
      <c r="L11" s="183" t="s">
        <v>56</v>
      </c>
      <c r="M11" s="176" t="s">
        <v>49</v>
      </c>
      <c r="N11" s="183" t="s">
        <v>48</v>
      </c>
      <c r="O11" s="183" t="s">
        <v>40</v>
      </c>
      <c r="P11" s="183" t="s">
        <v>68</v>
      </c>
      <c r="Q11" s="183" t="s">
        <v>39</v>
      </c>
      <c r="R11" s="176" t="s">
        <v>41</v>
      </c>
      <c r="S11" s="183" t="s">
        <v>58</v>
      </c>
      <c r="T11" s="186"/>
      <c r="U11" s="176" t="s">
        <v>59</v>
      </c>
      <c r="V11" s="186"/>
    </row>
    <row r="12" spans="1:22" s="51" customFormat="1" ht="39" customHeight="1" x14ac:dyDescent="0.25">
      <c r="A12" s="182"/>
      <c r="B12" s="182"/>
      <c r="C12" s="182"/>
      <c r="D12" s="199"/>
      <c r="E12" s="182"/>
      <c r="F12" s="182"/>
      <c r="G12" s="202"/>
      <c r="H12" s="163"/>
      <c r="I12" s="163"/>
      <c r="J12" s="163"/>
      <c r="K12" s="184"/>
      <c r="L12" s="184"/>
      <c r="M12" s="163"/>
      <c r="N12" s="184"/>
      <c r="O12" s="184"/>
      <c r="P12" s="184"/>
      <c r="Q12" s="184"/>
      <c r="R12" s="163"/>
      <c r="S12" s="184"/>
      <c r="T12" s="187"/>
      <c r="U12" s="163"/>
      <c r="V12" s="187"/>
    </row>
    <row r="13" spans="1:22" s="51" customFormat="1" ht="42" customHeight="1" x14ac:dyDescent="0.25">
      <c r="A13" s="182"/>
      <c r="B13" s="182"/>
      <c r="C13" s="182"/>
      <c r="D13" s="199"/>
      <c r="E13" s="182"/>
      <c r="F13" s="182"/>
      <c r="G13" s="203"/>
      <c r="H13" s="177"/>
      <c r="I13" s="177"/>
      <c r="J13" s="177"/>
      <c r="K13" s="185"/>
      <c r="L13" s="185"/>
      <c r="M13" s="177"/>
      <c r="N13" s="185"/>
      <c r="O13" s="185"/>
      <c r="P13" s="185"/>
      <c r="Q13" s="185"/>
      <c r="R13" s="177"/>
      <c r="S13" s="185"/>
      <c r="T13" s="188"/>
      <c r="U13" s="177"/>
      <c r="V13" s="188"/>
    </row>
    <row r="14" spans="1:22" s="51" customFormat="1" ht="54.75" customHeight="1" x14ac:dyDescent="0.25">
      <c r="A14" s="182" t="s">
        <v>31</v>
      </c>
      <c r="B14" s="182" t="s">
        <v>78</v>
      </c>
      <c r="C14" s="182" t="s">
        <v>32</v>
      </c>
      <c r="D14" s="199">
        <v>564346.1</v>
      </c>
      <c r="E14" s="182" t="s">
        <v>28</v>
      </c>
      <c r="F14" s="182" t="s">
        <v>35</v>
      </c>
      <c r="G14" s="189">
        <v>265853.7</v>
      </c>
      <c r="H14" s="191">
        <v>265423.2</v>
      </c>
      <c r="I14" s="181">
        <v>2020</v>
      </c>
      <c r="J14" s="181">
        <v>2024</v>
      </c>
      <c r="K14" s="182" t="s">
        <v>51</v>
      </c>
      <c r="L14" s="182" t="s">
        <v>53</v>
      </c>
      <c r="M14" s="181" t="s">
        <v>50</v>
      </c>
      <c r="N14" s="182" t="s">
        <v>48</v>
      </c>
      <c r="O14" s="182" t="s">
        <v>42</v>
      </c>
      <c r="P14" s="182" t="s">
        <v>69</v>
      </c>
      <c r="Q14" s="183" t="s">
        <v>39</v>
      </c>
      <c r="R14" s="181" t="s">
        <v>43</v>
      </c>
      <c r="S14" s="183" t="s">
        <v>63</v>
      </c>
      <c r="T14" s="178"/>
      <c r="U14" s="176" t="s">
        <v>61</v>
      </c>
      <c r="V14" s="178"/>
    </row>
    <row r="15" spans="1:22" s="51" customFormat="1" ht="45" customHeight="1" x14ac:dyDescent="0.25">
      <c r="A15" s="182"/>
      <c r="B15" s="182"/>
      <c r="C15" s="182"/>
      <c r="D15" s="199"/>
      <c r="E15" s="182"/>
      <c r="F15" s="182"/>
      <c r="G15" s="190"/>
      <c r="H15" s="181"/>
      <c r="I15" s="181"/>
      <c r="J15" s="181"/>
      <c r="K15" s="182"/>
      <c r="L15" s="182"/>
      <c r="M15" s="181"/>
      <c r="N15" s="182"/>
      <c r="O15" s="182"/>
      <c r="P15" s="182"/>
      <c r="Q15" s="184"/>
      <c r="R15" s="181"/>
      <c r="S15" s="184"/>
      <c r="T15" s="178"/>
      <c r="U15" s="163"/>
      <c r="V15" s="178"/>
    </row>
    <row r="16" spans="1:22" s="51" customFormat="1" ht="27.75" customHeight="1" x14ac:dyDescent="0.25">
      <c r="A16" s="182"/>
      <c r="B16" s="182"/>
      <c r="C16" s="182"/>
      <c r="D16" s="199"/>
      <c r="E16" s="182"/>
      <c r="F16" s="182"/>
      <c r="G16" s="190"/>
      <c r="H16" s="181"/>
      <c r="I16" s="181"/>
      <c r="J16" s="181"/>
      <c r="K16" s="182"/>
      <c r="L16" s="182"/>
      <c r="M16" s="181"/>
      <c r="N16" s="182"/>
      <c r="O16" s="182"/>
      <c r="P16" s="182"/>
      <c r="Q16" s="185"/>
      <c r="R16" s="181"/>
      <c r="S16" s="185"/>
      <c r="T16" s="178"/>
      <c r="U16" s="177"/>
      <c r="V16" s="178"/>
    </row>
    <row r="17" spans="1:22" s="51" customFormat="1" ht="57" customHeight="1" x14ac:dyDescent="0.25">
      <c r="A17" s="182" t="s">
        <v>33</v>
      </c>
      <c r="B17" s="182" t="s">
        <v>73</v>
      </c>
      <c r="C17" s="182" t="s">
        <v>34</v>
      </c>
      <c r="D17" s="199">
        <v>263157.90000000002</v>
      </c>
      <c r="E17" s="182" t="s">
        <v>28</v>
      </c>
      <c r="F17" s="182">
        <v>0</v>
      </c>
      <c r="G17" s="179">
        <v>12</v>
      </c>
      <c r="H17" s="180">
        <v>0</v>
      </c>
      <c r="I17" s="181">
        <v>2024</v>
      </c>
      <c r="J17" s="181">
        <v>2024</v>
      </c>
      <c r="K17" s="182" t="s">
        <v>51</v>
      </c>
      <c r="L17" s="182" t="s">
        <v>54</v>
      </c>
      <c r="M17" s="181" t="s">
        <v>49</v>
      </c>
      <c r="N17" s="182" t="s">
        <v>48</v>
      </c>
      <c r="O17" s="182" t="s">
        <v>44</v>
      </c>
      <c r="P17" s="182" t="s">
        <v>68</v>
      </c>
      <c r="Q17" s="182" t="s">
        <v>39</v>
      </c>
      <c r="R17" s="181" t="s">
        <v>67</v>
      </c>
      <c r="S17" s="176" t="s">
        <v>66</v>
      </c>
      <c r="T17" s="178"/>
      <c r="U17" s="176" t="s">
        <v>62</v>
      </c>
      <c r="V17" s="176"/>
    </row>
    <row r="18" spans="1:22" s="51" customFormat="1" ht="30" customHeight="1" x14ac:dyDescent="0.25">
      <c r="A18" s="182"/>
      <c r="B18" s="182"/>
      <c r="C18" s="182"/>
      <c r="D18" s="199"/>
      <c r="E18" s="182"/>
      <c r="F18" s="182"/>
      <c r="G18" s="179"/>
      <c r="H18" s="180"/>
      <c r="I18" s="181"/>
      <c r="J18" s="181"/>
      <c r="K18" s="182"/>
      <c r="L18" s="182"/>
      <c r="M18" s="181"/>
      <c r="N18" s="182"/>
      <c r="O18" s="182"/>
      <c r="P18" s="182"/>
      <c r="Q18" s="182"/>
      <c r="R18" s="181"/>
      <c r="S18" s="177"/>
      <c r="T18" s="178"/>
      <c r="U18" s="177"/>
      <c r="V18" s="177"/>
    </row>
    <row r="19" spans="1:22" x14ac:dyDescent="0.25">
      <c r="A19" s="152" t="s">
        <v>79</v>
      </c>
      <c r="B19" s="153"/>
      <c r="C19" s="153"/>
      <c r="D19" s="153"/>
      <c r="E19" s="153"/>
      <c r="F19" s="153"/>
      <c r="G19" s="153"/>
      <c r="H19" s="153"/>
      <c r="I19" s="153"/>
      <c r="J19" s="153"/>
      <c r="K19" s="153"/>
      <c r="L19" s="153"/>
      <c r="M19" s="153"/>
      <c r="N19" s="153"/>
      <c r="O19" s="153"/>
      <c r="P19" s="153"/>
      <c r="Q19" s="153"/>
      <c r="R19" s="153"/>
      <c r="S19" s="153"/>
      <c r="T19" s="153"/>
      <c r="U19" s="153"/>
      <c r="V19" s="154"/>
    </row>
    <row r="20" spans="1:22" ht="15" customHeight="1" x14ac:dyDescent="0.25">
      <c r="A20" s="169" t="s">
        <v>80</v>
      </c>
      <c r="B20" s="169" t="s">
        <v>81</v>
      </c>
      <c r="C20" s="167" t="s">
        <v>27</v>
      </c>
      <c r="D20" s="170">
        <v>1524387.6</v>
      </c>
      <c r="E20" s="1" t="s">
        <v>19</v>
      </c>
      <c r="F20" s="2">
        <f>SUM(F21:F25)</f>
        <v>1981712.2999999998</v>
      </c>
      <c r="G20" s="2">
        <f t="shared" ref="G20:H20" si="0">SUM(G21:G25)</f>
        <v>701105.65222000005</v>
      </c>
      <c r="H20" s="2">
        <f t="shared" si="0"/>
        <v>701105.65222000005</v>
      </c>
      <c r="I20" s="172" t="s">
        <v>82</v>
      </c>
      <c r="J20" s="172" t="s">
        <v>83</v>
      </c>
      <c r="K20" s="166" t="s">
        <v>84</v>
      </c>
      <c r="L20" s="169" t="s">
        <v>85</v>
      </c>
      <c r="M20" s="173" t="s">
        <v>86</v>
      </c>
      <c r="N20" s="164" t="s">
        <v>87</v>
      </c>
      <c r="O20" s="165" t="s">
        <v>88</v>
      </c>
      <c r="P20" s="165" t="s">
        <v>89</v>
      </c>
      <c r="Q20" s="166" t="s">
        <v>90</v>
      </c>
      <c r="R20" s="164" t="s">
        <v>91</v>
      </c>
      <c r="S20" s="172" t="s">
        <v>92</v>
      </c>
      <c r="T20" s="172" t="s">
        <v>93</v>
      </c>
      <c r="U20" s="172" t="s">
        <v>94</v>
      </c>
      <c r="V20" s="174" t="s">
        <v>95</v>
      </c>
    </row>
    <row r="21" spans="1:22" ht="30" x14ac:dyDescent="0.25">
      <c r="A21" s="169"/>
      <c r="B21" s="169"/>
      <c r="C21" s="167"/>
      <c r="D21" s="170"/>
      <c r="E21" s="3" t="s">
        <v>96</v>
      </c>
      <c r="F21" s="4">
        <f>157423.6+246307</f>
        <v>403730.6</v>
      </c>
      <c r="G21" s="5">
        <v>157423.6</v>
      </c>
      <c r="H21" s="4">
        <v>157423.6</v>
      </c>
      <c r="I21" s="174"/>
      <c r="J21" s="174"/>
      <c r="K21" s="166"/>
      <c r="L21" s="169"/>
      <c r="M21" s="173"/>
      <c r="N21" s="164"/>
      <c r="O21" s="165"/>
      <c r="P21" s="165"/>
      <c r="Q21" s="166"/>
      <c r="R21" s="164"/>
      <c r="S21" s="172"/>
      <c r="T21" s="172"/>
      <c r="U21" s="172"/>
      <c r="V21" s="174"/>
    </row>
    <row r="22" spans="1:22" ht="45" x14ac:dyDescent="0.25">
      <c r="A22" s="169"/>
      <c r="B22" s="169"/>
      <c r="C22" s="167"/>
      <c r="D22" s="170"/>
      <c r="E22" s="3" t="s">
        <v>97</v>
      </c>
      <c r="F22" s="4">
        <f>281164.8+405189.4+192406.7+200000+301041.9</f>
        <v>1379802.7999999998</v>
      </c>
      <c r="G22" s="5">
        <f t="shared" ref="G22" si="1">H22</f>
        <v>473571.42222000001</v>
      </c>
      <c r="H22" s="6">
        <f>(281164800+192406622.22)/1000</f>
        <v>473571.42222000001</v>
      </c>
      <c r="I22" s="174"/>
      <c r="J22" s="174"/>
      <c r="K22" s="166"/>
      <c r="L22" s="169"/>
      <c r="M22" s="173"/>
      <c r="N22" s="164"/>
      <c r="O22" s="165"/>
      <c r="P22" s="165"/>
      <c r="Q22" s="166"/>
      <c r="R22" s="164"/>
      <c r="S22" s="172"/>
      <c r="T22" s="172"/>
      <c r="U22" s="172"/>
      <c r="V22" s="174"/>
    </row>
    <row r="23" spans="1:22" ht="45" x14ac:dyDescent="0.25">
      <c r="A23" s="169"/>
      <c r="B23" s="169"/>
      <c r="C23" s="167"/>
      <c r="D23" s="170"/>
      <c r="E23" s="3" t="s">
        <v>98</v>
      </c>
      <c r="F23" s="7">
        <f>31240.6+83891.2+83038.9+8.2</f>
        <v>198178.9</v>
      </c>
      <c r="G23" s="5">
        <v>70110.63</v>
      </c>
      <c r="H23" s="6">
        <v>70110.63</v>
      </c>
      <c r="I23" s="174"/>
      <c r="J23" s="174"/>
      <c r="K23" s="166"/>
      <c r="L23" s="169"/>
      <c r="M23" s="173"/>
      <c r="N23" s="164"/>
      <c r="O23" s="165"/>
      <c r="P23" s="165"/>
      <c r="Q23" s="166"/>
      <c r="R23" s="164"/>
      <c r="S23" s="172"/>
      <c r="T23" s="172"/>
      <c r="U23" s="172"/>
      <c r="V23" s="174"/>
    </row>
    <row r="24" spans="1:22" ht="45" x14ac:dyDescent="0.25">
      <c r="A24" s="169"/>
      <c r="B24" s="169"/>
      <c r="C24" s="167"/>
      <c r="D24" s="170"/>
      <c r="E24" s="3" t="s">
        <v>99</v>
      </c>
      <c r="F24" s="4">
        <v>0</v>
      </c>
      <c r="G24" s="5">
        <f>H24</f>
        <v>0</v>
      </c>
      <c r="H24" s="4">
        <v>0</v>
      </c>
      <c r="I24" s="174"/>
      <c r="J24" s="174"/>
      <c r="K24" s="166"/>
      <c r="L24" s="169"/>
      <c r="M24" s="173"/>
      <c r="N24" s="164"/>
      <c r="O24" s="165"/>
      <c r="P24" s="165"/>
      <c r="Q24" s="166"/>
      <c r="R24" s="164"/>
      <c r="S24" s="172"/>
      <c r="T24" s="172"/>
      <c r="U24" s="172"/>
      <c r="V24" s="174"/>
    </row>
    <row r="25" spans="1:22" ht="45" x14ac:dyDescent="0.25">
      <c r="A25" s="169"/>
      <c r="B25" s="169"/>
      <c r="C25" s="167"/>
      <c r="D25" s="170"/>
      <c r="E25" s="3" t="s">
        <v>100</v>
      </c>
      <c r="F25" s="4">
        <v>0</v>
      </c>
      <c r="G25" s="5">
        <f>H25</f>
        <v>0</v>
      </c>
      <c r="H25" s="4">
        <v>0</v>
      </c>
      <c r="I25" s="174"/>
      <c r="J25" s="174"/>
      <c r="K25" s="166"/>
      <c r="L25" s="169"/>
      <c r="M25" s="173"/>
      <c r="N25" s="164"/>
      <c r="O25" s="165"/>
      <c r="P25" s="165"/>
      <c r="Q25" s="166"/>
      <c r="R25" s="164"/>
      <c r="S25" s="172"/>
      <c r="T25" s="172"/>
      <c r="U25" s="172"/>
      <c r="V25" s="174"/>
    </row>
    <row r="26" spans="1:22" ht="15" customHeight="1" x14ac:dyDescent="0.25">
      <c r="A26" s="169" t="s">
        <v>101</v>
      </c>
      <c r="B26" s="169" t="s">
        <v>102</v>
      </c>
      <c r="C26" s="164" t="s">
        <v>32</v>
      </c>
      <c r="D26" s="170">
        <f>F26</f>
        <v>174098.91</v>
      </c>
      <c r="E26" s="8" t="s">
        <v>19</v>
      </c>
      <c r="F26" s="9">
        <f>SUM(F27:F31)</f>
        <v>174098.91</v>
      </c>
      <c r="G26" s="9">
        <f t="shared" ref="G26:H26" si="2">SUM(G27:G31)</f>
        <v>174098.91</v>
      </c>
      <c r="H26" s="9">
        <f t="shared" si="2"/>
        <v>174098.91</v>
      </c>
      <c r="I26" s="175" t="s">
        <v>103</v>
      </c>
      <c r="J26" s="175" t="s">
        <v>104</v>
      </c>
      <c r="K26" s="166" t="s">
        <v>105</v>
      </c>
      <c r="L26" s="171" t="s">
        <v>106</v>
      </c>
      <c r="M26" s="164" t="s">
        <v>86</v>
      </c>
      <c r="N26" s="164" t="s">
        <v>107</v>
      </c>
      <c r="O26" s="172" t="s">
        <v>108</v>
      </c>
      <c r="P26" s="165" t="s">
        <v>89</v>
      </c>
      <c r="Q26" s="166" t="s">
        <v>109</v>
      </c>
      <c r="R26" s="164" t="s">
        <v>110</v>
      </c>
      <c r="S26" s="174" t="s">
        <v>95</v>
      </c>
      <c r="T26" s="174" t="s">
        <v>95</v>
      </c>
      <c r="U26" s="172" t="s">
        <v>111</v>
      </c>
      <c r="V26" s="168" t="s">
        <v>112</v>
      </c>
    </row>
    <row r="27" spans="1:22" ht="30" x14ac:dyDescent="0.25">
      <c r="A27" s="169"/>
      <c r="B27" s="169"/>
      <c r="C27" s="164"/>
      <c r="D27" s="170"/>
      <c r="E27" s="10" t="s">
        <v>96</v>
      </c>
      <c r="F27" s="11">
        <v>0</v>
      </c>
      <c r="G27" s="11">
        <f>H27</f>
        <v>0</v>
      </c>
      <c r="H27" s="11">
        <v>0</v>
      </c>
      <c r="I27" s="175"/>
      <c r="J27" s="175"/>
      <c r="K27" s="166"/>
      <c r="L27" s="171"/>
      <c r="M27" s="173"/>
      <c r="N27" s="164"/>
      <c r="O27" s="172"/>
      <c r="P27" s="165"/>
      <c r="Q27" s="166"/>
      <c r="R27" s="173"/>
      <c r="S27" s="174"/>
      <c r="T27" s="174"/>
      <c r="U27" s="172"/>
      <c r="V27" s="168"/>
    </row>
    <row r="28" spans="1:22" ht="45" x14ac:dyDescent="0.25">
      <c r="A28" s="169"/>
      <c r="B28" s="169"/>
      <c r="C28" s="164"/>
      <c r="D28" s="170"/>
      <c r="E28" s="10" t="s">
        <v>97</v>
      </c>
      <c r="F28" s="11">
        <v>0</v>
      </c>
      <c r="G28" s="11">
        <f t="shared" ref="G28:G29" si="3">H28</f>
        <v>0</v>
      </c>
      <c r="H28" s="11">
        <v>0</v>
      </c>
      <c r="I28" s="175"/>
      <c r="J28" s="175"/>
      <c r="K28" s="166"/>
      <c r="L28" s="171"/>
      <c r="M28" s="173"/>
      <c r="N28" s="164"/>
      <c r="O28" s="172"/>
      <c r="P28" s="165"/>
      <c r="Q28" s="166"/>
      <c r="R28" s="173"/>
      <c r="S28" s="174"/>
      <c r="T28" s="174"/>
      <c r="U28" s="172"/>
      <c r="V28" s="168"/>
    </row>
    <row r="29" spans="1:22" ht="45" x14ac:dyDescent="0.25">
      <c r="A29" s="169"/>
      <c r="B29" s="169"/>
      <c r="C29" s="164"/>
      <c r="D29" s="170"/>
      <c r="E29" s="10" t="s">
        <v>98</v>
      </c>
      <c r="F29" s="11">
        <v>98.91</v>
      </c>
      <c r="G29" s="11">
        <f t="shared" si="3"/>
        <v>98.91</v>
      </c>
      <c r="H29" s="11">
        <v>98.91</v>
      </c>
      <c r="I29" s="175"/>
      <c r="J29" s="175"/>
      <c r="K29" s="166"/>
      <c r="L29" s="171"/>
      <c r="M29" s="173"/>
      <c r="N29" s="164"/>
      <c r="O29" s="172"/>
      <c r="P29" s="165"/>
      <c r="Q29" s="166"/>
      <c r="R29" s="173"/>
      <c r="S29" s="174"/>
      <c r="T29" s="174"/>
      <c r="U29" s="172"/>
      <c r="V29" s="168"/>
    </row>
    <row r="30" spans="1:22" ht="60" x14ac:dyDescent="0.25">
      <c r="A30" s="169"/>
      <c r="B30" s="169"/>
      <c r="C30" s="164"/>
      <c r="D30" s="170"/>
      <c r="E30" s="10" t="s">
        <v>113</v>
      </c>
      <c r="F30" s="12">
        <v>174000</v>
      </c>
      <c r="G30" s="12">
        <f>H30</f>
        <v>174000</v>
      </c>
      <c r="H30" s="12">
        <v>174000</v>
      </c>
      <c r="I30" s="175"/>
      <c r="J30" s="175"/>
      <c r="K30" s="166"/>
      <c r="L30" s="171"/>
      <c r="M30" s="173"/>
      <c r="N30" s="164"/>
      <c r="O30" s="172"/>
      <c r="P30" s="165"/>
      <c r="Q30" s="166"/>
      <c r="R30" s="173"/>
      <c r="S30" s="174"/>
      <c r="T30" s="174"/>
      <c r="U30" s="172"/>
      <c r="V30" s="168"/>
    </row>
    <row r="31" spans="1:22" ht="45" x14ac:dyDescent="0.25">
      <c r="A31" s="169"/>
      <c r="B31" s="169"/>
      <c r="C31" s="164"/>
      <c r="D31" s="170"/>
      <c r="E31" s="3" t="s">
        <v>100</v>
      </c>
      <c r="F31" s="4">
        <v>0</v>
      </c>
      <c r="G31" s="5">
        <f>H31</f>
        <v>0</v>
      </c>
      <c r="H31" s="4">
        <v>0</v>
      </c>
      <c r="I31" s="175"/>
      <c r="J31" s="175"/>
      <c r="K31" s="166"/>
      <c r="L31" s="171"/>
      <c r="M31" s="173"/>
      <c r="N31" s="164"/>
      <c r="O31" s="172"/>
      <c r="P31" s="165"/>
      <c r="Q31" s="166"/>
      <c r="R31" s="173"/>
      <c r="S31" s="174"/>
      <c r="T31" s="174"/>
      <c r="U31" s="172"/>
      <c r="V31" s="168"/>
    </row>
    <row r="32" spans="1:22" ht="15" customHeight="1" x14ac:dyDescent="0.25">
      <c r="A32" s="169" t="s">
        <v>114</v>
      </c>
      <c r="B32" s="169" t="s">
        <v>115</v>
      </c>
      <c r="C32" s="164" t="s">
        <v>116</v>
      </c>
      <c r="D32" s="170">
        <v>413168.36</v>
      </c>
      <c r="E32" s="8" t="s">
        <v>19</v>
      </c>
      <c r="F32" s="2">
        <f>SUM(F33:F37)</f>
        <v>413168.36</v>
      </c>
      <c r="G32" s="2">
        <f t="shared" ref="G32:H32" si="4">SUM(G33:G37)</f>
        <v>93236.3</v>
      </c>
      <c r="H32" s="2">
        <f t="shared" si="4"/>
        <v>93236.3</v>
      </c>
      <c r="I32" s="171" t="s">
        <v>117</v>
      </c>
      <c r="J32" s="171" t="s">
        <v>118</v>
      </c>
      <c r="K32" s="169" t="s">
        <v>119</v>
      </c>
      <c r="L32" s="171" t="s">
        <v>120</v>
      </c>
      <c r="M32" s="164" t="s">
        <v>121</v>
      </c>
      <c r="N32" s="164" t="s">
        <v>107</v>
      </c>
      <c r="O32" s="172" t="s">
        <v>122</v>
      </c>
      <c r="P32" s="165" t="s">
        <v>89</v>
      </c>
      <c r="Q32" s="166" t="s">
        <v>123</v>
      </c>
      <c r="R32" s="164" t="s">
        <v>124</v>
      </c>
      <c r="S32" s="174" t="s">
        <v>95</v>
      </c>
      <c r="T32" s="174" t="s">
        <v>95</v>
      </c>
      <c r="U32" s="172" t="s">
        <v>125</v>
      </c>
      <c r="V32" s="168" t="s">
        <v>126</v>
      </c>
    </row>
    <row r="33" spans="1:22" ht="30" x14ac:dyDescent="0.25">
      <c r="A33" s="169"/>
      <c r="B33" s="169"/>
      <c r="C33" s="164"/>
      <c r="D33" s="170"/>
      <c r="E33" s="13" t="s">
        <v>96</v>
      </c>
      <c r="F33" s="4">
        <v>0</v>
      </c>
      <c r="G33" s="14">
        <f>H33</f>
        <v>0</v>
      </c>
      <c r="H33" s="14">
        <v>0</v>
      </c>
      <c r="I33" s="171"/>
      <c r="J33" s="171"/>
      <c r="K33" s="169"/>
      <c r="L33" s="171"/>
      <c r="M33" s="173"/>
      <c r="N33" s="164"/>
      <c r="O33" s="172"/>
      <c r="P33" s="165"/>
      <c r="Q33" s="166"/>
      <c r="R33" s="173"/>
      <c r="S33" s="174"/>
      <c r="T33" s="174"/>
      <c r="U33" s="172"/>
      <c r="V33" s="168"/>
    </row>
    <row r="34" spans="1:22" ht="45" x14ac:dyDescent="0.25">
      <c r="A34" s="169"/>
      <c r="B34" s="169"/>
      <c r="C34" s="164"/>
      <c r="D34" s="170"/>
      <c r="E34" s="13" t="s">
        <v>97</v>
      </c>
      <c r="F34" s="4">
        <f>42368.4+156413.7</f>
        <v>198782.1</v>
      </c>
      <c r="G34" s="14">
        <f t="shared" ref="G34:G35" si="5">H34</f>
        <v>42368.4</v>
      </c>
      <c r="H34" s="14">
        <v>42368.4</v>
      </c>
      <c r="I34" s="171"/>
      <c r="J34" s="171"/>
      <c r="K34" s="169"/>
      <c r="L34" s="171"/>
      <c r="M34" s="173"/>
      <c r="N34" s="164"/>
      <c r="O34" s="172"/>
      <c r="P34" s="165"/>
      <c r="Q34" s="166"/>
      <c r="R34" s="173"/>
      <c r="S34" s="174"/>
      <c r="T34" s="174"/>
      <c r="U34" s="172"/>
      <c r="V34" s="168"/>
    </row>
    <row r="35" spans="1:22" ht="45" x14ac:dyDescent="0.25">
      <c r="A35" s="169"/>
      <c r="B35" s="169"/>
      <c r="C35" s="164"/>
      <c r="D35" s="170"/>
      <c r="E35" s="13" t="s">
        <v>98</v>
      </c>
      <c r="F35" s="4">
        <v>31778.75</v>
      </c>
      <c r="G35" s="14">
        <f t="shared" si="5"/>
        <v>10315.15</v>
      </c>
      <c r="H35" s="14">
        <f>4699.5+5615.65</f>
        <v>10315.15</v>
      </c>
      <c r="I35" s="171"/>
      <c r="J35" s="171"/>
      <c r="K35" s="169"/>
      <c r="L35" s="171"/>
      <c r="M35" s="173"/>
      <c r="N35" s="164"/>
      <c r="O35" s="172"/>
      <c r="P35" s="165"/>
      <c r="Q35" s="166"/>
      <c r="R35" s="173"/>
      <c r="S35" s="174"/>
      <c r="T35" s="174"/>
      <c r="U35" s="172"/>
      <c r="V35" s="168"/>
    </row>
    <row r="36" spans="1:22" ht="60" x14ac:dyDescent="0.25">
      <c r="A36" s="169"/>
      <c r="B36" s="169"/>
      <c r="C36" s="164"/>
      <c r="D36" s="170"/>
      <c r="E36" s="13" t="s">
        <v>113</v>
      </c>
      <c r="F36" s="7">
        <v>182607.51</v>
      </c>
      <c r="G36" s="14">
        <f>H36</f>
        <v>40552.75</v>
      </c>
      <c r="H36" s="14">
        <f>3800+36752.75</f>
        <v>40552.75</v>
      </c>
      <c r="I36" s="171"/>
      <c r="J36" s="171"/>
      <c r="K36" s="169"/>
      <c r="L36" s="171"/>
      <c r="M36" s="173"/>
      <c r="N36" s="164"/>
      <c r="O36" s="172"/>
      <c r="P36" s="165"/>
      <c r="Q36" s="166"/>
      <c r="R36" s="173"/>
      <c r="S36" s="174"/>
      <c r="T36" s="174"/>
      <c r="U36" s="172"/>
      <c r="V36" s="168"/>
    </row>
    <row r="37" spans="1:22" ht="45" x14ac:dyDescent="0.25">
      <c r="A37" s="169"/>
      <c r="B37" s="169"/>
      <c r="C37" s="164"/>
      <c r="D37" s="170"/>
      <c r="E37" s="3" t="s">
        <v>100</v>
      </c>
      <c r="F37" s="7">
        <v>0</v>
      </c>
      <c r="G37" s="7">
        <v>0</v>
      </c>
      <c r="H37" s="7">
        <v>0</v>
      </c>
      <c r="I37" s="171"/>
      <c r="J37" s="171"/>
      <c r="K37" s="169"/>
      <c r="L37" s="171"/>
      <c r="M37" s="173"/>
      <c r="N37" s="164"/>
      <c r="O37" s="172"/>
      <c r="P37" s="165"/>
      <c r="Q37" s="166"/>
      <c r="R37" s="173"/>
      <c r="S37" s="174"/>
      <c r="T37" s="174"/>
      <c r="U37" s="172"/>
      <c r="V37" s="168"/>
    </row>
    <row r="38" spans="1:22" ht="15" customHeight="1" x14ac:dyDescent="0.25">
      <c r="A38" s="169" t="s">
        <v>127</v>
      </c>
      <c r="B38" s="169" t="s">
        <v>128</v>
      </c>
      <c r="C38" s="164" t="s">
        <v>32</v>
      </c>
      <c r="D38" s="170">
        <v>174632.52</v>
      </c>
      <c r="E38" s="15" t="s">
        <v>19</v>
      </c>
      <c r="F38" s="16">
        <f>F39+F40+F41+F42+F43</f>
        <v>174632.52</v>
      </c>
      <c r="G38" s="16">
        <f t="shared" ref="G38:H38" si="6">G39+G40+G41+G42+G43</f>
        <v>174632.52</v>
      </c>
      <c r="H38" s="16">
        <f t="shared" si="6"/>
        <v>174632.52</v>
      </c>
      <c r="I38" s="169">
        <v>2016</v>
      </c>
      <c r="J38" s="169">
        <v>2023</v>
      </c>
      <c r="K38" s="166" t="s">
        <v>129</v>
      </c>
      <c r="L38" s="171" t="s">
        <v>130</v>
      </c>
      <c r="M38" s="164" t="s">
        <v>86</v>
      </c>
      <c r="N38" s="164" t="s">
        <v>107</v>
      </c>
      <c r="O38" s="165" t="s">
        <v>131</v>
      </c>
      <c r="P38" s="165" t="s">
        <v>89</v>
      </c>
      <c r="Q38" s="166" t="s">
        <v>132</v>
      </c>
      <c r="R38" s="167" t="s">
        <v>133</v>
      </c>
      <c r="S38" s="168" t="s">
        <v>134</v>
      </c>
      <c r="T38" s="168" t="s">
        <v>134</v>
      </c>
      <c r="U38" s="168" t="s">
        <v>135</v>
      </c>
      <c r="V38" s="168" t="s">
        <v>136</v>
      </c>
    </row>
    <row r="39" spans="1:22" ht="30" x14ac:dyDescent="0.25">
      <c r="A39" s="169"/>
      <c r="B39" s="169"/>
      <c r="C39" s="164"/>
      <c r="D39" s="170"/>
      <c r="E39" s="10" t="s">
        <v>96</v>
      </c>
      <c r="F39" s="11">
        <v>0</v>
      </c>
      <c r="G39" s="16">
        <v>0</v>
      </c>
      <c r="H39" s="11">
        <v>0</v>
      </c>
      <c r="I39" s="169"/>
      <c r="J39" s="169"/>
      <c r="K39" s="166"/>
      <c r="L39" s="171"/>
      <c r="M39" s="164"/>
      <c r="N39" s="164"/>
      <c r="O39" s="165"/>
      <c r="P39" s="165"/>
      <c r="Q39" s="166"/>
      <c r="R39" s="167"/>
      <c r="S39" s="168"/>
      <c r="T39" s="168"/>
      <c r="U39" s="168"/>
      <c r="V39" s="168"/>
    </row>
    <row r="40" spans="1:22" ht="45" x14ac:dyDescent="0.25">
      <c r="A40" s="169"/>
      <c r="B40" s="169"/>
      <c r="C40" s="164"/>
      <c r="D40" s="170"/>
      <c r="E40" s="10" t="s">
        <v>97</v>
      </c>
      <c r="F40" s="11">
        <v>0</v>
      </c>
      <c r="G40" s="16">
        <v>0</v>
      </c>
      <c r="H40" s="11">
        <v>0</v>
      </c>
      <c r="I40" s="169"/>
      <c r="J40" s="169"/>
      <c r="K40" s="166"/>
      <c r="L40" s="171"/>
      <c r="M40" s="164"/>
      <c r="N40" s="164"/>
      <c r="O40" s="165"/>
      <c r="P40" s="165"/>
      <c r="Q40" s="166"/>
      <c r="R40" s="167"/>
      <c r="S40" s="168"/>
      <c r="T40" s="168"/>
      <c r="U40" s="168"/>
      <c r="V40" s="168"/>
    </row>
    <row r="41" spans="1:22" ht="45" x14ac:dyDescent="0.25">
      <c r="A41" s="169"/>
      <c r="B41" s="169"/>
      <c r="C41" s="164"/>
      <c r="D41" s="170"/>
      <c r="E41" s="10" t="s">
        <v>98</v>
      </c>
      <c r="F41" s="11">
        <v>0</v>
      </c>
      <c r="G41" s="16">
        <v>0</v>
      </c>
      <c r="H41" s="11">
        <v>0</v>
      </c>
      <c r="I41" s="169"/>
      <c r="J41" s="169"/>
      <c r="K41" s="166"/>
      <c r="L41" s="171"/>
      <c r="M41" s="164"/>
      <c r="N41" s="164"/>
      <c r="O41" s="165"/>
      <c r="P41" s="165"/>
      <c r="Q41" s="166"/>
      <c r="R41" s="167"/>
      <c r="S41" s="168"/>
      <c r="T41" s="168"/>
      <c r="U41" s="168"/>
      <c r="V41" s="168"/>
    </row>
    <row r="42" spans="1:22" ht="60" x14ac:dyDescent="0.25">
      <c r="A42" s="169"/>
      <c r="B42" s="169"/>
      <c r="C42" s="164"/>
      <c r="D42" s="170"/>
      <c r="E42" s="10" t="s">
        <v>113</v>
      </c>
      <c r="F42" s="12">
        <v>174632.52</v>
      </c>
      <c r="G42" s="16">
        <v>174632.52</v>
      </c>
      <c r="H42" s="12">
        <v>174632.52</v>
      </c>
      <c r="I42" s="169"/>
      <c r="J42" s="169"/>
      <c r="K42" s="166"/>
      <c r="L42" s="171"/>
      <c r="M42" s="164"/>
      <c r="N42" s="164"/>
      <c r="O42" s="165"/>
      <c r="P42" s="165"/>
      <c r="Q42" s="166"/>
      <c r="R42" s="167"/>
      <c r="S42" s="168"/>
      <c r="T42" s="168"/>
      <c r="U42" s="168"/>
      <c r="V42" s="168"/>
    </row>
    <row r="43" spans="1:22" ht="45" x14ac:dyDescent="0.25">
      <c r="A43" s="169"/>
      <c r="B43" s="169"/>
      <c r="C43" s="164"/>
      <c r="D43" s="170"/>
      <c r="E43" s="3" t="s">
        <v>100</v>
      </c>
      <c r="F43" s="7">
        <v>0</v>
      </c>
      <c r="G43" s="7">
        <v>0</v>
      </c>
      <c r="H43" s="7">
        <v>0</v>
      </c>
      <c r="I43" s="169"/>
      <c r="J43" s="169"/>
      <c r="K43" s="166"/>
      <c r="L43" s="171"/>
      <c r="M43" s="164"/>
      <c r="N43" s="164"/>
      <c r="O43" s="165"/>
      <c r="P43" s="165"/>
      <c r="Q43" s="166"/>
      <c r="R43" s="167"/>
      <c r="S43" s="168"/>
      <c r="T43" s="168"/>
      <c r="U43" s="168"/>
      <c r="V43" s="168"/>
    </row>
    <row r="44" spans="1:22" ht="15" customHeight="1" x14ac:dyDescent="0.25">
      <c r="A44" s="169" t="s">
        <v>137</v>
      </c>
      <c r="B44" s="169" t="s">
        <v>128</v>
      </c>
      <c r="C44" s="164" t="s">
        <v>32</v>
      </c>
      <c r="D44" s="170">
        <f>F44</f>
        <v>268398.34000000003</v>
      </c>
      <c r="E44" s="15" t="s">
        <v>138</v>
      </c>
      <c r="F44" s="16">
        <f>F45+F46+F47+F48</f>
        <v>268398.34000000003</v>
      </c>
      <c r="G44" s="16">
        <f>G45+G46+G47+G48+G49</f>
        <v>338096.44000000006</v>
      </c>
      <c r="H44" s="16">
        <f>H45+H46+H47+H48</f>
        <v>268398.34000000003</v>
      </c>
      <c r="I44" s="169">
        <v>2020</v>
      </c>
      <c r="J44" s="169">
        <v>2023</v>
      </c>
      <c r="K44" s="166" t="s">
        <v>129</v>
      </c>
      <c r="L44" s="171" t="s">
        <v>139</v>
      </c>
      <c r="M44" s="164" t="s">
        <v>121</v>
      </c>
      <c r="N44" s="164" t="s">
        <v>107</v>
      </c>
      <c r="O44" s="165" t="s">
        <v>140</v>
      </c>
      <c r="P44" s="165" t="s">
        <v>89</v>
      </c>
      <c r="Q44" s="166" t="s">
        <v>132</v>
      </c>
      <c r="R44" s="167" t="s">
        <v>133</v>
      </c>
      <c r="S44" s="168" t="s">
        <v>134</v>
      </c>
      <c r="T44" s="168" t="s">
        <v>134</v>
      </c>
      <c r="U44" s="168" t="s">
        <v>141</v>
      </c>
      <c r="V44" s="168" t="s">
        <v>136</v>
      </c>
    </row>
    <row r="45" spans="1:22" ht="30" x14ac:dyDescent="0.25">
      <c r="A45" s="169"/>
      <c r="B45" s="169"/>
      <c r="C45" s="164"/>
      <c r="D45" s="170"/>
      <c r="E45" s="10" t="s">
        <v>96</v>
      </c>
      <c r="F45" s="11">
        <v>168085.13</v>
      </c>
      <c r="G45" s="11">
        <v>168085.13</v>
      </c>
      <c r="H45" s="11">
        <v>168085.13</v>
      </c>
      <c r="I45" s="169"/>
      <c r="J45" s="169"/>
      <c r="K45" s="166"/>
      <c r="L45" s="171"/>
      <c r="M45" s="164"/>
      <c r="N45" s="164"/>
      <c r="O45" s="165"/>
      <c r="P45" s="165"/>
      <c r="Q45" s="166"/>
      <c r="R45" s="167"/>
      <c r="S45" s="168"/>
      <c r="T45" s="168"/>
      <c r="U45" s="168"/>
      <c r="V45" s="168"/>
    </row>
    <row r="46" spans="1:22" ht="45" x14ac:dyDescent="0.25">
      <c r="A46" s="169"/>
      <c r="B46" s="169"/>
      <c r="C46" s="164"/>
      <c r="D46" s="170"/>
      <c r="E46" s="10" t="s">
        <v>97</v>
      </c>
      <c r="F46" s="11">
        <v>0</v>
      </c>
      <c r="G46" s="11">
        <v>0</v>
      </c>
      <c r="H46" s="11">
        <v>0</v>
      </c>
      <c r="I46" s="169"/>
      <c r="J46" s="169"/>
      <c r="K46" s="166"/>
      <c r="L46" s="171"/>
      <c r="M46" s="164"/>
      <c r="N46" s="164"/>
      <c r="O46" s="165"/>
      <c r="P46" s="165"/>
      <c r="Q46" s="166"/>
      <c r="R46" s="167"/>
      <c r="S46" s="168"/>
      <c r="T46" s="168"/>
      <c r="U46" s="168"/>
      <c r="V46" s="168"/>
    </row>
    <row r="47" spans="1:22" ht="45" x14ac:dyDescent="0.25">
      <c r="A47" s="169"/>
      <c r="B47" s="169"/>
      <c r="C47" s="164"/>
      <c r="D47" s="170"/>
      <c r="E47" s="10" t="s">
        <v>98</v>
      </c>
      <c r="F47" s="11">
        <v>100313.21</v>
      </c>
      <c r="G47" s="11">
        <v>100313.21</v>
      </c>
      <c r="H47" s="11">
        <v>100313.21</v>
      </c>
      <c r="I47" s="169"/>
      <c r="J47" s="169"/>
      <c r="K47" s="166"/>
      <c r="L47" s="171"/>
      <c r="M47" s="164"/>
      <c r="N47" s="164"/>
      <c r="O47" s="165"/>
      <c r="P47" s="165"/>
      <c r="Q47" s="166"/>
      <c r="R47" s="167"/>
      <c r="S47" s="168"/>
      <c r="T47" s="168"/>
      <c r="U47" s="168"/>
      <c r="V47" s="168"/>
    </row>
    <row r="48" spans="1:22" ht="45" x14ac:dyDescent="0.25">
      <c r="A48" s="169"/>
      <c r="B48" s="169"/>
      <c r="C48" s="164"/>
      <c r="D48" s="170"/>
      <c r="E48" s="10" t="s">
        <v>99</v>
      </c>
      <c r="F48" s="12">
        <v>0</v>
      </c>
      <c r="G48" s="12">
        <v>0</v>
      </c>
      <c r="H48" s="12">
        <v>0</v>
      </c>
      <c r="I48" s="169"/>
      <c r="J48" s="169"/>
      <c r="K48" s="166"/>
      <c r="L48" s="171"/>
      <c r="M48" s="164"/>
      <c r="N48" s="164"/>
      <c r="O48" s="165"/>
      <c r="P48" s="165"/>
      <c r="Q48" s="166"/>
      <c r="R48" s="167"/>
      <c r="S48" s="168"/>
      <c r="T48" s="168"/>
      <c r="U48" s="168"/>
      <c r="V48" s="168"/>
    </row>
    <row r="49" spans="1:22" ht="45" x14ac:dyDescent="0.25">
      <c r="A49" s="169"/>
      <c r="B49" s="169"/>
      <c r="C49" s="164"/>
      <c r="D49" s="170"/>
      <c r="E49" s="10" t="s">
        <v>100</v>
      </c>
      <c r="F49" s="12" t="s">
        <v>142</v>
      </c>
      <c r="G49" s="12">
        <v>69698.100000000006</v>
      </c>
      <c r="H49" s="12" t="s">
        <v>142</v>
      </c>
      <c r="I49" s="169"/>
      <c r="J49" s="169"/>
      <c r="K49" s="166"/>
      <c r="L49" s="171"/>
      <c r="M49" s="164"/>
      <c r="N49" s="164"/>
      <c r="O49" s="165"/>
      <c r="P49" s="165"/>
      <c r="Q49" s="166"/>
      <c r="R49" s="167"/>
      <c r="S49" s="168"/>
      <c r="T49" s="168"/>
      <c r="U49" s="168"/>
      <c r="V49" s="168"/>
    </row>
    <row r="50" spans="1:22" x14ac:dyDescent="0.25">
      <c r="A50" s="152" t="s">
        <v>147</v>
      </c>
      <c r="B50" s="153"/>
      <c r="C50" s="153"/>
      <c r="D50" s="153"/>
      <c r="E50" s="153"/>
      <c r="F50" s="153"/>
      <c r="G50" s="153"/>
      <c r="H50" s="153"/>
      <c r="I50" s="153"/>
      <c r="J50" s="153"/>
      <c r="K50" s="153"/>
      <c r="L50" s="153"/>
      <c r="M50" s="153"/>
      <c r="N50" s="153"/>
      <c r="O50" s="153"/>
      <c r="P50" s="153"/>
      <c r="Q50" s="153"/>
      <c r="R50" s="153"/>
      <c r="S50" s="153"/>
      <c r="T50" s="153"/>
      <c r="U50" s="153"/>
      <c r="V50" s="154"/>
    </row>
    <row r="51" spans="1:22" ht="225" x14ac:dyDescent="0.25">
      <c r="A51" s="30" t="s">
        <v>273</v>
      </c>
      <c r="B51" s="30" t="s">
        <v>143</v>
      </c>
      <c r="C51" s="30" t="s">
        <v>27</v>
      </c>
      <c r="D51" s="19">
        <v>150642.6</v>
      </c>
      <c r="E51" s="30" t="s">
        <v>144</v>
      </c>
      <c r="F51" s="30">
        <v>135461.1</v>
      </c>
      <c r="G51" s="30">
        <v>150642.6</v>
      </c>
      <c r="H51" s="30">
        <v>135461.1</v>
      </c>
      <c r="I51" s="30">
        <v>2019</v>
      </c>
      <c r="J51" s="30">
        <v>2022</v>
      </c>
      <c r="K51" s="30" t="s">
        <v>145</v>
      </c>
      <c r="L51" s="30" t="s">
        <v>146</v>
      </c>
      <c r="M51" s="30" t="s">
        <v>50</v>
      </c>
      <c r="N51" s="30" t="s">
        <v>147</v>
      </c>
      <c r="O51" s="30" t="s">
        <v>148</v>
      </c>
      <c r="P51" s="30" t="s">
        <v>149</v>
      </c>
      <c r="Q51" s="30" t="s">
        <v>150</v>
      </c>
      <c r="R51" s="30" t="s">
        <v>151</v>
      </c>
      <c r="S51" s="30" t="s">
        <v>152</v>
      </c>
      <c r="T51" s="30" t="s">
        <v>152</v>
      </c>
      <c r="U51" s="30" t="s">
        <v>153</v>
      </c>
      <c r="V51" s="30"/>
    </row>
    <row r="52" spans="1:22" ht="225" x14ac:dyDescent="0.25">
      <c r="A52" s="30" t="s">
        <v>274</v>
      </c>
      <c r="B52" s="30" t="s">
        <v>154</v>
      </c>
      <c r="C52" s="30" t="s">
        <v>27</v>
      </c>
      <c r="D52" s="19">
        <v>132805.70000000001</v>
      </c>
      <c r="E52" s="30" t="s">
        <v>144</v>
      </c>
      <c r="F52" s="30">
        <v>119450.4</v>
      </c>
      <c r="G52" s="30">
        <v>132805.70000000001</v>
      </c>
      <c r="H52" s="30">
        <v>119450.4</v>
      </c>
      <c r="I52" s="30">
        <v>2019</v>
      </c>
      <c r="J52" s="30">
        <v>2023</v>
      </c>
      <c r="K52" s="30" t="s">
        <v>145</v>
      </c>
      <c r="L52" s="30" t="s">
        <v>155</v>
      </c>
      <c r="M52" s="30" t="s">
        <v>50</v>
      </c>
      <c r="N52" s="30" t="s">
        <v>147</v>
      </c>
      <c r="O52" s="30" t="s">
        <v>156</v>
      </c>
      <c r="P52" s="30" t="s">
        <v>149</v>
      </c>
      <c r="Q52" s="30" t="s">
        <v>150</v>
      </c>
      <c r="R52" s="30" t="s">
        <v>157</v>
      </c>
      <c r="S52" s="30" t="s">
        <v>152</v>
      </c>
      <c r="T52" s="30" t="s">
        <v>152</v>
      </c>
      <c r="U52" s="30" t="s">
        <v>158</v>
      </c>
      <c r="V52" s="30"/>
    </row>
    <row r="53" spans="1:22" ht="270" x14ac:dyDescent="0.25">
      <c r="A53" s="30" t="s">
        <v>275</v>
      </c>
      <c r="B53" s="30" t="s">
        <v>159</v>
      </c>
      <c r="C53" s="30" t="s">
        <v>160</v>
      </c>
      <c r="D53" s="19">
        <v>203615.9</v>
      </c>
      <c r="E53" s="30" t="s">
        <v>144</v>
      </c>
      <c r="F53" s="52">
        <v>53615.9</v>
      </c>
      <c r="G53" s="30">
        <v>203615.9</v>
      </c>
      <c r="H53" s="52">
        <v>53615.9</v>
      </c>
      <c r="I53" s="30">
        <v>2020</v>
      </c>
      <c r="J53" s="30">
        <v>2023</v>
      </c>
      <c r="K53" s="30" t="s">
        <v>145</v>
      </c>
      <c r="L53" s="30" t="s">
        <v>161</v>
      </c>
      <c r="M53" s="30" t="s">
        <v>162</v>
      </c>
      <c r="N53" s="30" t="s">
        <v>147</v>
      </c>
      <c r="O53" s="30" t="s">
        <v>163</v>
      </c>
      <c r="P53" s="30" t="s">
        <v>164</v>
      </c>
      <c r="Q53" s="30" t="s">
        <v>165</v>
      </c>
      <c r="R53" s="30" t="s">
        <v>166</v>
      </c>
      <c r="S53" s="30" t="s">
        <v>152</v>
      </c>
      <c r="T53" s="30" t="s">
        <v>152</v>
      </c>
      <c r="U53" s="30" t="s">
        <v>167</v>
      </c>
      <c r="V53" s="30"/>
    </row>
    <row r="54" spans="1:22" ht="240" x14ac:dyDescent="0.25">
      <c r="A54" s="30" t="s">
        <v>276</v>
      </c>
      <c r="B54" s="30" t="s">
        <v>168</v>
      </c>
      <c r="C54" s="30" t="s">
        <v>27</v>
      </c>
      <c r="D54" s="19">
        <v>549051.16799999995</v>
      </c>
      <c r="E54" s="30" t="s">
        <v>144</v>
      </c>
      <c r="F54" s="30">
        <v>430923.5</v>
      </c>
      <c r="G54" s="30">
        <v>549051.16799999995</v>
      </c>
      <c r="H54" s="30">
        <v>430923.5</v>
      </c>
      <c r="I54" s="30">
        <v>2019</v>
      </c>
      <c r="J54" s="30">
        <v>2024</v>
      </c>
      <c r="K54" s="30" t="s">
        <v>169</v>
      </c>
      <c r="L54" s="30" t="s">
        <v>170</v>
      </c>
      <c r="M54" s="30" t="s">
        <v>162</v>
      </c>
      <c r="N54" s="30" t="s">
        <v>147</v>
      </c>
      <c r="O54" s="30" t="s">
        <v>171</v>
      </c>
      <c r="P54" s="30" t="s">
        <v>149</v>
      </c>
      <c r="Q54" s="30" t="s">
        <v>150</v>
      </c>
      <c r="R54" s="30" t="s">
        <v>172</v>
      </c>
      <c r="S54" s="30" t="s">
        <v>152</v>
      </c>
      <c r="T54" s="30" t="s">
        <v>152</v>
      </c>
      <c r="U54" s="30" t="s">
        <v>173</v>
      </c>
      <c r="V54" s="30"/>
    </row>
    <row r="55" spans="1:22" ht="255" x14ac:dyDescent="0.25">
      <c r="A55" s="30" t="s">
        <v>277</v>
      </c>
      <c r="B55" s="30" t="s">
        <v>174</v>
      </c>
      <c r="C55" s="30" t="s">
        <v>32</v>
      </c>
      <c r="D55" s="19">
        <v>206580</v>
      </c>
      <c r="E55" s="30" t="s">
        <v>144</v>
      </c>
      <c r="F55" s="30">
        <v>163823.9</v>
      </c>
      <c r="G55" s="30">
        <v>206580</v>
      </c>
      <c r="H55" s="30">
        <v>65330.7</v>
      </c>
      <c r="I55" s="30">
        <v>2022</v>
      </c>
      <c r="J55" s="30">
        <v>2024</v>
      </c>
      <c r="K55" s="30" t="s">
        <v>169</v>
      </c>
      <c r="L55" s="30" t="s">
        <v>175</v>
      </c>
      <c r="M55" s="30" t="s">
        <v>162</v>
      </c>
      <c r="N55" s="30" t="s">
        <v>147</v>
      </c>
      <c r="O55" s="30" t="s">
        <v>176</v>
      </c>
      <c r="P55" s="30" t="s">
        <v>177</v>
      </c>
      <c r="Q55" s="30" t="s">
        <v>178</v>
      </c>
      <c r="R55" s="30" t="s">
        <v>179</v>
      </c>
      <c r="S55" s="30" t="s">
        <v>152</v>
      </c>
      <c r="T55" s="30" t="s">
        <v>152</v>
      </c>
      <c r="U55" s="30" t="s">
        <v>152</v>
      </c>
      <c r="V55" s="30"/>
    </row>
    <row r="56" spans="1:22" x14ac:dyDescent="0.25">
      <c r="A56" s="152" t="s">
        <v>194</v>
      </c>
      <c r="B56" s="153"/>
      <c r="C56" s="153"/>
      <c r="D56" s="153"/>
      <c r="E56" s="153"/>
      <c r="F56" s="153"/>
      <c r="G56" s="153"/>
      <c r="H56" s="153"/>
      <c r="I56" s="153"/>
      <c r="J56" s="153"/>
      <c r="K56" s="153"/>
      <c r="L56" s="153"/>
      <c r="M56" s="153"/>
      <c r="N56" s="153"/>
      <c r="O56" s="153"/>
      <c r="P56" s="153"/>
      <c r="Q56" s="153"/>
      <c r="R56" s="153"/>
      <c r="S56" s="153"/>
      <c r="T56" s="153"/>
      <c r="U56" s="153"/>
      <c r="V56" s="154"/>
    </row>
    <row r="57" spans="1:22" ht="177" customHeight="1" x14ac:dyDescent="0.25">
      <c r="A57" s="53" t="s">
        <v>180</v>
      </c>
      <c r="B57" s="53" t="s">
        <v>181</v>
      </c>
      <c r="C57" s="53" t="s">
        <v>182</v>
      </c>
      <c r="D57" s="142">
        <v>107403.2</v>
      </c>
      <c r="E57" s="53" t="s">
        <v>183</v>
      </c>
      <c r="F57" s="53">
        <v>99884.9</v>
      </c>
      <c r="G57" s="53">
        <v>97246.5</v>
      </c>
      <c r="H57" s="53">
        <v>87533</v>
      </c>
      <c r="I57" s="53" t="s">
        <v>184</v>
      </c>
      <c r="J57" s="53" t="s">
        <v>185</v>
      </c>
      <c r="K57" s="53" t="s">
        <v>186</v>
      </c>
      <c r="L57" s="53" t="s">
        <v>187</v>
      </c>
      <c r="M57" s="53" t="s">
        <v>49</v>
      </c>
      <c r="N57" s="53" t="s">
        <v>188</v>
      </c>
      <c r="O57" s="53" t="s">
        <v>189</v>
      </c>
      <c r="P57" s="53" t="s">
        <v>190</v>
      </c>
      <c r="Q57" s="54" t="s">
        <v>191</v>
      </c>
      <c r="R57" s="53" t="s">
        <v>192</v>
      </c>
      <c r="S57" s="55"/>
      <c r="T57" s="55"/>
      <c r="U57" s="53" t="s">
        <v>193</v>
      </c>
      <c r="V57" s="55"/>
    </row>
    <row r="58" spans="1:22" x14ac:dyDescent="0.25">
      <c r="A58" s="152" t="s">
        <v>195</v>
      </c>
      <c r="B58" s="153"/>
      <c r="C58" s="153"/>
      <c r="D58" s="153"/>
      <c r="E58" s="153"/>
      <c r="F58" s="153"/>
      <c r="G58" s="153"/>
      <c r="H58" s="153"/>
      <c r="I58" s="153"/>
      <c r="J58" s="153"/>
      <c r="K58" s="153"/>
      <c r="L58" s="153"/>
      <c r="M58" s="153"/>
      <c r="N58" s="153"/>
      <c r="O58" s="153"/>
      <c r="P58" s="153"/>
      <c r="Q58" s="153"/>
      <c r="R58" s="153"/>
      <c r="S58" s="153"/>
      <c r="T58" s="153"/>
      <c r="U58" s="153"/>
      <c r="V58" s="154"/>
    </row>
    <row r="59" spans="1:22" ht="225" x14ac:dyDescent="0.25">
      <c r="A59" s="17" t="s">
        <v>202</v>
      </c>
      <c r="B59" s="18" t="s">
        <v>196</v>
      </c>
      <c r="C59" s="30" t="s">
        <v>32</v>
      </c>
      <c r="D59" s="19">
        <v>173959.91209999999</v>
      </c>
      <c r="E59" s="30" t="s">
        <v>197</v>
      </c>
      <c r="F59" s="20">
        <v>0</v>
      </c>
      <c r="G59" s="19">
        <v>173959.91209999999</v>
      </c>
      <c r="H59" s="20">
        <v>0</v>
      </c>
      <c r="I59" s="30">
        <v>2015</v>
      </c>
      <c r="J59" s="30">
        <v>2023</v>
      </c>
      <c r="K59" s="30" t="s">
        <v>203</v>
      </c>
      <c r="L59" s="30" t="s">
        <v>204</v>
      </c>
      <c r="M59" s="30" t="s">
        <v>49</v>
      </c>
      <c r="N59" s="30" t="s">
        <v>195</v>
      </c>
      <c r="O59" s="30" t="s">
        <v>205</v>
      </c>
      <c r="P59" s="30" t="s">
        <v>200</v>
      </c>
      <c r="Q59" s="30" t="s">
        <v>201</v>
      </c>
      <c r="R59" s="30" t="s">
        <v>206</v>
      </c>
      <c r="S59" s="30"/>
      <c r="T59" s="30"/>
      <c r="U59" s="30" t="s">
        <v>207</v>
      </c>
      <c r="V59" s="30"/>
    </row>
    <row r="60" spans="1:22" ht="300" x14ac:dyDescent="0.25">
      <c r="A60" s="17" t="s">
        <v>208</v>
      </c>
      <c r="B60" s="18" t="s">
        <v>196</v>
      </c>
      <c r="C60" s="30" t="s">
        <v>32</v>
      </c>
      <c r="D60" s="19">
        <v>1261579.6417100001</v>
      </c>
      <c r="E60" s="30" t="s">
        <v>209</v>
      </c>
      <c r="F60" s="20">
        <v>0</v>
      </c>
      <c r="G60" s="19">
        <v>1016507.35015</v>
      </c>
      <c r="H60" s="20">
        <v>0</v>
      </c>
      <c r="I60" s="30">
        <v>2019</v>
      </c>
      <c r="J60" s="30">
        <v>2024</v>
      </c>
      <c r="K60" s="30" t="s">
        <v>169</v>
      </c>
      <c r="L60" s="30" t="s">
        <v>210</v>
      </c>
      <c r="M60" s="30" t="s">
        <v>50</v>
      </c>
      <c r="N60" s="30" t="s">
        <v>195</v>
      </c>
      <c r="O60" s="30" t="s">
        <v>211</v>
      </c>
      <c r="P60" s="30" t="s">
        <v>200</v>
      </c>
      <c r="Q60" s="30" t="s">
        <v>201</v>
      </c>
      <c r="R60" s="30" t="s">
        <v>212</v>
      </c>
      <c r="S60" s="30"/>
      <c r="T60" s="30"/>
      <c r="U60" s="30" t="s">
        <v>213</v>
      </c>
      <c r="V60" s="30" t="s">
        <v>214</v>
      </c>
    </row>
    <row r="61" spans="1:22" x14ac:dyDescent="0.25">
      <c r="A61" s="152" t="s">
        <v>221</v>
      </c>
      <c r="B61" s="153"/>
      <c r="C61" s="153"/>
      <c r="D61" s="153"/>
      <c r="E61" s="153"/>
      <c r="F61" s="153"/>
      <c r="G61" s="153"/>
      <c r="H61" s="153"/>
      <c r="I61" s="153"/>
      <c r="J61" s="153"/>
      <c r="K61" s="153"/>
      <c r="L61" s="153"/>
      <c r="M61" s="153"/>
      <c r="N61" s="153"/>
      <c r="O61" s="153"/>
      <c r="P61" s="153"/>
      <c r="Q61" s="153"/>
      <c r="R61" s="153"/>
      <c r="S61" s="153"/>
      <c r="T61" s="153"/>
      <c r="U61" s="153"/>
      <c r="V61" s="154"/>
    </row>
    <row r="62" spans="1:22" ht="225" x14ac:dyDescent="0.25">
      <c r="A62" s="56" t="s">
        <v>215</v>
      </c>
      <c r="B62" s="56" t="s">
        <v>216</v>
      </c>
      <c r="C62" s="57" t="s">
        <v>217</v>
      </c>
      <c r="D62" s="143">
        <v>220472.3</v>
      </c>
      <c r="E62" s="56" t="s">
        <v>218</v>
      </c>
      <c r="F62" s="58">
        <v>4315</v>
      </c>
      <c r="G62" s="59">
        <v>109958.6</v>
      </c>
      <c r="H62" s="58">
        <v>4315</v>
      </c>
      <c r="I62" s="59">
        <v>2019</v>
      </c>
      <c r="J62" s="59">
        <v>2025</v>
      </c>
      <c r="K62" s="56" t="s">
        <v>219</v>
      </c>
      <c r="L62" s="56" t="s">
        <v>220</v>
      </c>
      <c r="M62" s="56" t="s">
        <v>86</v>
      </c>
      <c r="N62" s="56" t="s">
        <v>221</v>
      </c>
      <c r="O62" s="56" t="s">
        <v>222</v>
      </c>
      <c r="P62" s="59" t="s">
        <v>223</v>
      </c>
      <c r="Q62" s="56" t="s">
        <v>224</v>
      </c>
      <c r="R62" s="56" t="s">
        <v>225</v>
      </c>
      <c r="S62" s="59">
        <v>8</v>
      </c>
      <c r="T62" s="57"/>
      <c r="U62" s="56" t="s">
        <v>226</v>
      </c>
      <c r="V62" s="57"/>
    </row>
    <row r="63" spans="1:22" ht="409.5" x14ac:dyDescent="0.25">
      <c r="A63" s="56" t="s">
        <v>227</v>
      </c>
      <c r="B63" s="56" t="s">
        <v>228</v>
      </c>
      <c r="C63" s="57" t="s">
        <v>217</v>
      </c>
      <c r="D63" s="143">
        <v>178119.1</v>
      </c>
      <c r="E63" s="59" t="s">
        <v>229</v>
      </c>
      <c r="F63" s="58">
        <v>0</v>
      </c>
      <c r="G63" s="59">
        <v>55998.6</v>
      </c>
      <c r="H63" s="58">
        <v>0</v>
      </c>
      <c r="I63" s="59">
        <v>2019</v>
      </c>
      <c r="J63" s="59">
        <v>2024</v>
      </c>
      <c r="K63" s="56" t="s">
        <v>219</v>
      </c>
      <c r="L63" s="56" t="s">
        <v>230</v>
      </c>
      <c r="M63" s="56" t="s">
        <v>86</v>
      </c>
      <c r="N63" s="56" t="s">
        <v>221</v>
      </c>
      <c r="O63" s="56" t="s">
        <v>231</v>
      </c>
      <c r="P63" s="59" t="s">
        <v>223</v>
      </c>
      <c r="Q63" s="56" t="s">
        <v>224</v>
      </c>
      <c r="R63" s="56" t="s">
        <v>232</v>
      </c>
      <c r="S63" s="59">
        <v>8</v>
      </c>
      <c r="T63" s="60"/>
      <c r="U63" s="56" t="s">
        <v>233</v>
      </c>
      <c r="V63" s="60"/>
    </row>
    <row r="64" spans="1:22" x14ac:dyDescent="0.25">
      <c r="A64" s="152" t="s">
        <v>235</v>
      </c>
      <c r="B64" s="153"/>
      <c r="C64" s="153"/>
      <c r="D64" s="153"/>
      <c r="E64" s="153"/>
      <c r="F64" s="153"/>
      <c r="G64" s="153"/>
      <c r="H64" s="153"/>
      <c r="I64" s="153"/>
      <c r="J64" s="153"/>
      <c r="K64" s="153"/>
      <c r="L64" s="153"/>
      <c r="M64" s="153"/>
      <c r="N64" s="153"/>
      <c r="O64" s="153"/>
      <c r="P64" s="153"/>
      <c r="Q64" s="153"/>
      <c r="R64" s="153"/>
      <c r="S64" s="153"/>
      <c r="T64" s="153"/>
      <c r="U64" s="153"/>
      <c r="V64" s="154"/>
    </row>
    <row r="65" spans="1:22" x14ac:dyDescent="0.25">
      <c r="A65" s="157" t="s">
        <v>238</v>
      </c>
      <c r="B65" s="158"/>
      <c r="C65" s="158"/>
      <c r="D65" s="158"/>
      <c r="E65" s="158"/>
      <c r="F65" s="158"/>
      <c r="G65" s="158"/>
      <c r="H65" s="158"/>
      <c r="I65" s="158"/>
      <c r="J65" s="158"/>
      <c r="K65" s="158"/>
      <c r="L65" s="158"/>
      <c r="M65" s="158"/>
      <c r="N65" s="158"/>
      <c r="O65" s="158"/>
      <c r="P65" s="158"/>
      <c r="Q65" s="158"/>
      <c r="R65" s="158"/>
      <c r="S65" s="158"/>
      <c r="T65" s="158"/>
      <c r="U65" s="158"/>
      <c r="V65" s="159"/>
    </row>
    <row r="66" spans="1:22" ht="409.5" x14ac:dyDescent="0.25">
      <c r="A66" s="66" t="s">
        <v>239</v>
      </c>
      <c r="B66" s="66" t="s">
        <v>241</v>
      </c>
      <c r="C66" s="61" t="s">
        <v>49</v>
      </c>
      <c r="D66" s="135">
        <v>1347618.5263199999</v>
      </c>
      <c r="E66" s="61" t="s">
        <v>242</v>
      </c>
      <c r="F66" s="62" t="s">
        <v>152</v>
      </c>
      <c r="G66" s="63">
        <v>0</v>
      </c>
      <c r="H66" s="62" t="s">
        <v>152</v>
      </c>
      <c r="I66" s="41">
        <v>2023</v>
      </c>
      <c r="J66" s="41">
        <v>2024</v>
      </c>
      <c r="K66" s="61" t="s">
        <v>234</v>
      </c>
      <c r="L66" s="66" t="s">
        <v>243</v>
      </c>
      <c r="M66" s="61" t="s">
        <v>86</v>
      </c>
      <c r="N66" s="61" t="s">
        <v>235</v>
      </c>
      <c r="O66" s="61" t="s">
        <v>240</v>
      </c>
      <c r="P66" s="61" t="s">
        <v>236</v>
      </c>
      <c r="Q66" s="65" t="s">
        <v>237</v>
      </c>
      <c r="R66" s="65" t="s">
        <v>244</v>
      </c>
      <c r="S66" s="62" t="s">
        <v>152</v>
      </c>
      <c r="T66" s="62" t="s">
        <v>152</v>
      </c>
      <c r="U66" s="62" t="s">
        <v>152</v>
      </c>
      <c r="V66" s="61" t="s">
        <v>245</v>
      </c>
    </row>
    <row r="67" spans="1:22" x14ac:dyDescent="0.25">
      <c r="A67" s="157" t="s">
        <v>246</v>
      </c>
      <c r="B67" s="158"/>
      <c r="C67" s="158"/>
      <c r="D67" s="158"/>
      <c r="E67" s="158"/>
      <c r="F67" s="158"/>
      <c r="G67" s="158"/>
      <c r="H67" s="158"/>
      <c r="I67" s="158"/>
      <c r="J67" s="158"/>
      <c r="K67" s="158"/>
      <c r="L67" s="158"/>
      <c r="M67" s="158"/>
      <c r="N67" s="158"/>
      <c r="O67" s="158"/>
      <c r="P67" s="158"/>
      <c r="Q67" s="158"/>
      <c r="R67" s="158"/>
      <c r="S67" s="158"/>
      <c r="T67" s="158"/>
      <c r="U67" s="158"/>
      <c r="V67" s="159"/>
    </row>
    <row r="68" spans="1:22" ht="409.5" x14ac:dyDescent="0.25">
      <c r="A68" s="66" t="s">
        <v>247</v>
      </c>
      <c r="B68" s="66" t="s">
        <v>248</v>
      </c>
      <c r="C68" s="61" t="s">
        <v>49</v>
      </c>
      <c r="D68" s="136">
        <v>3918212.4</v>
      </c>
      <c r="E68" s="61" t="s">
        <v>249</v>
      </c>
      <c r="F68" s="67"/>
      <c r="G68" s="68">
        <v>59055.330629999997</v>
      </c>
      <c r="H68" s="62" t="s">
        <v>152</v>
      </c>
      <c r="I68" s="41">
        <v>2022</v>
      </c>
      <c r="J68" s="41">
        <v>2024</v>
      </c>
      <c r="K68" s="61" t="s">
        <v>169</v>
      </c>
      <c r="L68" s="66" t="s">
        <v>250</v>
      </c>
      <c r="M68" s="61" t="s">
        <v>86</v>
      </c>
      <c r="N68" s="61" t="s">
        <v>235</v>
      </c>
      <c r="O68" s="61" t="s">
        <v>251</v>
      </c>
      <c r="P68" s="61" t="s">
        <v>236</v>
      </c>
      <c r="Q68" s="65" t="s">
        <v>237</v>
      </c>
      <c r="R68" s="61" t="s">
        <v>252</v>
      </c>
      <c r="S68" s="42"/>
      <c r="T68" s="42"/>
      <c r="U68" s="42"/>
      <c r="V68" s="64" t="s">
        <v>253</v>
      </c>
    </row>
    <row r="69" spans="1:22" x14ac:dyDescent="0.25">
      <c r="A69" s="160" t="s">
        <v>254</v>
      </c>
      <c r="B69" s="161"/>
      <c r="C69" s="161"/>
      <c r="D69" s="161"/>
      <c r="E69" s="161"/>
      <c r="F69" s="161"/>
      <c r="G69" s="161"/>
      <c r="H69" s="161"/>
      <c r="I69" s="161"/>
      <c r="J69" s="161"/>
      <c r="K69" s="161"/>
      <c r="L69" s="161"/>
      <c r="M69" s="161"/>
      <c r="N69" s="161"/>
      <c r="O69" s="161"/>
      <c r="P69" s="161"/>
      <c r="Q69" s="161"/>
      <c r="R69" s="161"/>
      <c r="S69" s="161"/>
      <c r="T69" s="161"/>
      <c r="U69" s="161"/>
      <c r="V69" s="161"/>
    </row>
    <row r="70" spans="1:22" ht="240" x14ac:dyDescent="0.25">
      <c r="A70" s="69" t="s">
        <v>255</v>
      </c>
      <c r="B70" s="70" t="s">
        <v>256</v>
      </c>
      <c r="C70" s="31" t="s">
        <v>257</v>
      </c>
      <c r="D70" s="137">
        <f>133.3*1000</f>
        <v>133300</v>
      </c>
      <c r="E70" s="71" t="s">
        <v>258</v>
      </c>
      <c r="F70" s="72">
        <v>0</v>
      </c>
      <c r="G70" s="73">
        <v>48830.905279999999</v>
      </c>
      <c r="H70" s="72">
        <v>0</v>
      </c>
      <c r="I70" s="31">
        <v>2015</v>
      </c>
      <c r="J70" s="31">
        <v>2023</v>
      </c>
      <c r="K70" s="31" t="s">
        <v>259</v>
      </c>
      <c r="L70" s="31" t="s">
        <v>260</v>
      </c>
      <c r="M70" s="31" t="s">
        <v>50</v>
      </c>
      <c r="N70" s="31" t="s">
        <v>261</v>
      </c>
      <c r="O70" s="69" t="s">
        <v>261</v>
      </c>
      <c r="P70" s="162" t="s">
        <v>262</v>
      </c>
      <c r="Q70" s="162" t="s">
        <v>263</v>
      </c>
      <c r="R70" s="74"/>
      <c r="S70" s="74"/>
      <c r="T70" s="74"/>
      <c r="U70" s="74"/>
      <c r="V70" s="64"/>
    </row>
    <row r="71" spans="1:22" ht="285" x14ac:dyDescent="0.25">
      <c r="A71" s="69" t="s">
        <v>264</v>
      </c>
      <c r="B71" s="69" t="s">
        <v>265</v>
      </c>
      <c r="C71" s="31" t="s">
        <v>257</v>
      </c>
      <c r="D71" s="137">
        <f>257.90988072*1000</f>
        <v>257909.88071999999</v>
      </c>
      <c r="E71" s="71" t="s">
        <v>258</v>
      </c>
      <c r="F71" s="72">
        <v>0</v>
      </c>
      <c r="G71" s="73">
        <v>257031.99747999999</v>
      </c>
      <c r="H71" s="72">
        <v>0</v>
      </c>
      <c r="I71" s="31">
        <v>2015</v>
      </c>
      <c r="J71" s="31">
        <v>2023</v>
      </c>
      <c r="K71" s="31" t="s">
        <v>266</v>
      </c>
      <c r="L71" s="31" t="s">
        <v>267</v>
      </c>
      <c r="M71" s="31" t="s">
        <v>50</v>
      </c>
      <c r="N71" s="31" t="s">
        <v>261</v>
      </c>
      <c r="O71" s="69" t="s">
        <v>261</v>
      </c>
      <c r="P71" s="163"/>
      <c r="Q71" s="163"/>
      <c r="R71" s="42"/>
      <c r="S71" s="42"/>
      <c r="T71" s="42"/>
      <c r="U71" s="42"/>
      <c r="V71" s="64"/>
    </row>
    <row r="72" spans="1:22" ht="165" x14ac:dyDescent="0.25">
      <c r="A72" s="75" t="s">
        <v>270</v>
      </c>
      <c r="B72" s="76" t="s">
        <v>271</v>
      </c>
      <c r="C72" s="31" t="s">
        <v>257</v>
      </c>
      <c r="D72" s="138">
        <f>200.99483*1000</f>
        <v>200994.83000000002</v>
      </c>
      <c r="E72" s="77" t="s">
        <v>258</v>
      </c>
      <c r="F72" s="78">
        <v>0</v>
      </c>
      <c r="G72" s="73">
        <v>180622.22615999999</v>
      </c>
      <c r="H72" s="78">
        <v>0</v>
      </c>
      <c r="I72" s="31">
        <v>2016</v>
      </c>
      <c r="J72" s="31">
        <v>2027</v>
      </c>
      <c r="K72" s="77" t="s">
        <v>268</v>
      </c>
      <c r="L72" s="77" t="s">
        <v>272</v>
      </c>
      <c r="M72" s="77" t="s">
        <v>269</v>
      </c>
      <c r="N72" s="33" t="s">
        <v>261</v>
      </c>
      <c r="O72" s="69" t="s">
        <v>261</v>
      </c>
      <c r="P72" s="79"/>
      <c r="Q72" s="80"/>
      <c r="R72" s="60"/>
      <c r="S72" s="60"/>
      <c r="T72" s="60"/>
      <c r="U72" s="60"/>
      <c r="V72" s="64"/>
    </row>
    <row r="73" spans="1:22" x14ac:dyDescent="0.25">
      <c r="A73" s="152" t="s">
        <v>285</v>
      </c>
      <c r="B73" s="153"/>
      <c r="C73" s="153"/>
      <c r="D73" s="153"/>
      <c r="E73" s="153"/>
      <c r="F73" s="153"/>
      <c r="G73" s="153"/>
      <c r="H73" s="153"/>
      <c r="I73" s="153"/>
      <c r="J73" s="153"/>
      <c r="K73" s="153"/>
      <c r="L73" s="153"/>
      <c r="M73" s="153"/>
      <c r="N73" s="153"/>
      <c r="O73" s="153"/>
      <c r="P73" s="153"/>
      <c r="Q73" s="153"/>
      <c r="R73" s="153"/>
      <c r="S73" s="153"/>
      <c r="T73" s="153"/>
      <c r="U73" s="153"/>
      <c r="V73" s="154"/>
    </row>
    <row r="74" spans="1:22" ht="409.5" x14ac:dyDescent="0.25">
      <c r="A74" s="81" t="s">
        <v>278</v>
      </c>
      <c r="B74" s="81" t="s">
        <v>279</v>
      </c>
      <c r="C74" s="81" t="s">
        <v>32</v>
      </c>
      <c r="D74" s="144">
        <v>644597.6</v>
      </c>
      <c r="E74" s="81" t="s">
        <v>280</v>
      </c>
      <c r="F74" s="81" t="s">
        <v>281</v>
      </c>
      <c r="G74" s="82">
        <v>471132.3</v>
      </c>
      <c r="H74" s="82">
        <v>436962.8</v>
      </c>
      <c r="I74" s="81">
        <v>2019</v>
      </c>
      <c r="J74" s="81" t="s">
        <v>282</v>
      </c>
      <c r="K74" s="81" t="s">
        <v>283</v>
      </c>
      <c r="L74" s="81" t="s">
        <v>284</v>
      </c>
      <c r="M74" s="81" t="s">
        <v>50</v>
      </c>
      <c r="N74" s="81" t="s">
        <v>285</v>
      </c>
      <c r="O74" s="81" t="s">
        <v>286</v>
      </c>
      <c r="P74" s="81" t="s">
        <v>287</v>
      </c>
      <c r="Q74" s="81" t="s">
        <v>288</v>
      </c>
      <c r="R74" s="83" t="s">
        <v>289</v>
      </c>
      <c r="S74" s="84"/>
      <c r="T74" s="84"/>
      <c r="U74" s="84" t="s">
        <v>863</v>
      </c>
      <c r="V74" s="85" t="s">
        <v>290</v>
      </c>
    </row>
    <row r="75" spans="1:22" ht="409.5" x14ac:dyDescent="0.25">
      <c r="A75" s="86" t="s">
        <v>291</v>
      </c>
      <c r="B75" s="83" t="s">
        <v>292</v>
      </c>
      <c r="C75" s="83" t="s">
        <v>32</v>
      </c>
      <c r="D75" s="144">
        <v>105111.9</v>
      </c>
      <c r="E75" s="86" t="s">
        <v>293</v>
      </c>
      <c r="F75" s="86" t="s">
        <v>152</v>
      </c>
      <c r="G75" s="82">
        <v>103117.7</v>
      </c>
      <c r="H75" s="82" t="s">
        <v>152</v>
      </c>
      <c r="I75" s="83">
        <v>2021</v>
      </c>
      <c r="J75" s="83" t="s">
        <v>282</v>
      </c>
      <c r="K75" s="83" t="s">
        <v>283</v>
      </c>
      <c r="L75" s="83" t="s">
        <v>294</v>
      </c>
      <c r="M75" s="83" t="s">
        <v>49</v>
      </c>
      <c r="N75" s="83" t="s">
        <v>285</v>
      </c>
      <c r="O75" s="83" t="s">
        <v>295</v>
      </c>
      <c r="P75" s="83" t="s">
        <v>287</v>
      </c>
      <c r="Q75" s="83" t="s">
        <v>288</v>
      </c>
      <c r="R75" s="84" t="s">
        <v>296</v>
      </c>
      <c r="S75" s="84"/>
      <c r="T75" s="84"/>
      <c r="U75" s="84" t="s">
        <v>297</v>
      </c>
      <c r="V75" s="85" t="s">
        <v>298</v>
      </c>
    </row>
    <row r="76" spans="1:22" ht="409.5" x14ac:dyDescent="0.25">
      <c r="A76" s="83" t="s">
        <v>299</v>
      </c>
      <c r="B76" s="83" t="s">
        <v>300</v>
      </c>
      <c r="C76" s="83" t="s">
        <v>27</v>
      </c>
      <c r="D76" s="144">
        <v>396800</v>
      </c>
      <c r="E76" s="86" t="s">
        <v>280</v>
      </c>
      <c r="F76" s="86">
        <v>371321.4</v>
      </c>
      <c r="G76" s="82">
        <v>4881.3999999999996</v>
      </c>
      <c r="H76" s="82">
        <v>4064.6</v>
      </c>
      <c r="I76" s="83">
        <v>2021</v>
      </c>
      <c r="J76" s="83">
        <v>2024</v>
      </c>
      <c r="K76" s="83" t="s">
        <v>283</v>
      </c>
      <c r="L76" s="83" t="s">
        <v>301</v>
      </c>
      <c r="M76" s="83" t="s">
        <v>50</v>
      </c>
      <c r="N76" s="83" t="s">
        <v>285</v>
      </c>
      <c r="O76" s="83" t="s">
        <v>302</v>
      </c>
      <c r="P76" s="83" t="s">
        <v>287</v>
      </c>
      <c r="Q76" s="83" t="s">
        <v>288</v>
      </c>
      <c r="R76" s="84" t="s">
        <v>303</v>
      </c>
      <c r="S76" s="84"/>
      <c r="T76" s="84"/>
      <c r="U76" s="84" t="s">
        <v>304</v>
      </c>
      <c r="V76" s="85" t="s">
        <v>305</v>
      </c>
    </row>
    <row r="77" spans="1:22" ht="409.5" x14ac:dyDescent="0.25">
      <c r="A77" s="83" t="s">
        <v>306</v>
      </c>
      <c r="B77" s="83" t="s">
        <v>307</v>
      </c>
      <c r="C77" s="83" t="s">
        <v>27</v>
      </c>
      <c r="D77" s="144">
        <v>983164.6</v>
      </c>
      <c r="E77" s="86" t="s">
        <v>308</v>
      </c>
      <c r="F77" s="86" t="s">
        <v>309</v>
      </c>
      <c r="G77" s="82">
        <v>269194.09999999998</v>
      </c>
      <c r="H77" s="82">
        <v>241368.1</v>
      </c>
      <c r="I77" s="83">
        <v>2021</v>
      </c>
      <c r="J77" s="83">
        <v>2024</v>
      </c>
      <c r="K77" s="83" t="s">
        <v>283</v>
      </c>
      <c r="L77" s="83" t="s">
        <v>310</v>
      </c>
      <c r="M77" s="83" t="s">
        <v>49</v>
      </c>
      <c r="N77" s="83" t="s">
        <v>285</v>
      </c>
      <c r="O77" s="83" t="s">
        <v>311</v>
      </c>
      <c r="P77" s="83" t="s">
        <v>287</v>
      </c>
      <c r="Q77" s="83" t="s">
        <v>288</v>
      </c>
      <c r="R77" s="84" t="s">
        <v>312</v>
      </c>
      <c r="S77" s="84"/>
      <c r="T77" s="84"/>
      <c r="U77" s="84" t="s">
        <v>313</v>
      </c>
      <c r="V77" s="85" t="s">
        <v>314</v>
      </c>
    </row>
    <row r="78" spans="1:22" ht="409.5" x14ac:dyDescent="0.25">
      <c r="A78" s="83" t="s">
        <v>315</v>
      </c>
      <c r="B78" s="83" t="s">
        <v>316</v>
      </c>
      <c r="C78" s="83" t="s">
        <v>317</v>
      </c>
      <c r="D78" s="144">
        <v>479455.9</v>
      </c>
      <c r="E78" s="86" t="s">
        <v>318</v>
      </c>
      <c r="F78" s="86" t="s">
        <v>319</v>
      </c>
      <c r="G78" s="82" t="s">
        <v>152</v>
      </c>
      <c r="H78" s="82" t="s">
        <v>152</v>
      </c>
      <c r="I78" s="83">
        <v>2022</v>
      </c>
      <c r="J78" s="83" t="s">
        <v>320</v>
      </c>
      <c r="K78" s="83" t="s">
        <v>321</v>
      </c>
      <c r="L78" s="83" t="s">
        <v>322</v>
      </c>
      <c r="M78" s="83" t="s">
        <v>323</v>
      </c>
      <c r="N78" s="83" t="s">
        <v>285</v>
      </c>
      <c r="O78" s="83" t="s">
        <v>324</v>
      </c>
      <c r="P78" s="83" t="s">
        <v>287</v>
      </c>
      <c r="Q78" s="83" t="s">
        <v>288</v>
      </c>
      <c r="R78" s="84" t="s">
        <v>325</v>
      </c>
      <c r="S78" s="84"/>
      <c r="T78" s="84"/>
      <c r="U78" s="84" t="s">
        <v>326</v>
      </c>
      <c r="V78" s="85" t="s">
        <v>327</v>
      </c>
    </row>
    <row r="79" spans="1:22" ht="409.5" x14ac:dyDescent="0.25">
      <c r="A79" s="83" t="s">
        <v>328</v>
      </c>
      <c r="B79" s="83" t="s">
        <v>329</v>
      </c>
      <c r="C79" s="83" t="s">
        <v>32</v>
      </c>
      <c r="D79" s="144">
        <v>106857.95</v>
      </c>
      <c r="E79" s="86" t="s">
        <v>330</v>
      </c>
      <c r="F79" s="86" t="s">
        <v>152</v>
      </c>
      <c r="G79" s="82" t="s">
        <v>152</v>
      </c>
      <c r="H79" s="82" t="s">
        <v>152</v>
      </c>
      <c r="I79" s="83">
        <v>2023</v>
      </c>
      <c r="J79" s="83">
        <v>2024</v>
      </c>
      <c r="K79" s="83" t="s">
        <v>321</v>
      </c>
      <c r="L79" s="83" t="s">
        <v>294</v>
      </c>
      <c r="M79" s="83" t="s">
        <v>49</v>
      </c>
      <c r="N79" s="83" t="s">
        <v>285</v>
      </c>
      <c r="O79" s="83" t="s">
        <v>331</v>
      </c>
      <c r="P79" s="83" t="s">
        <v>287</v>
      </c>
      <c r="Q79" s="83" t="s">
        <v>288</v>
      </c>
      <c r="R79" s="84" t="s">
        <v>332</v>
      </c>
      <c r="S79" s="84"/>
      <c r="T79" s="84"/>
      <c r="U79" s="84" t="s">
        <v>333</v>
      </c>
      <c r="V79" s="85" t="s">
        <v>298</v>
      </c>
    </row>
    <row r="80" spans="1:22" ht="150" x14ac:dyDescent="0.25">
      <c r="A80" s="87" t="s">
        <v>334</v>
      </c>
      <c r="B80" s="87" t="s">
        <v>335</v>
      </c>
      <c r="C80" s="87" t="s">
        <v>336</v>
      </c>
      <c r="D80" s="145">
        <v>129000</v>
      </c>
      <c r="E80" s="87" t="s">
        <v>337</v>
      </c>
      <c r="F80" s="87" t="s">
        <v>152</v>
      </c>
      <c r="G80" s="82"/>
      <c r="H80" s="82"/>
      <c r="I80" s="87">
        <v>2016</v>
      </c>
      <c r="J80" s="87" t="s">
        <v>282</v>
      </c>
      <c r="K80" s="87" t="s">
        <v>283</v>
      </c>
      <c r="L80" s="87" t="s">
        <v>338</v>
      </c>
      <c r="M80" s="87" t="s">
        <v>49</v>
      </c>
      <c r="N80" s="87" t="s">
        <v>285</v>
      </c>
      <c r="O80" s="87" t="s">
        <v>339</v>
      </c>
      <c r="P80" s="87" t="s">
        <v>340</v>
      </c>
      <c r="Q80" s="87" t="s">
        <v>341</v>
      </c>
      <c r="R80" s="87" t="s">
        <v>342</v>
      </c>
      <c r="S80" s="87"/>
      <c r="T80" s="84"/>
      <c r="U80" s="84"/>
      <c r="V80" s="60"/>
    </row>
    <row r="81" spans="1:22" ht="210" x14ac:dyDescent="0.25">
      <c r="A81" s="87" t="s">
        <v>343</v>
      </c>
      <c r="B81" s="87" t="s">
        <v>343</v>
      </c>
      <c r="C81" s="87" t="s">
        <v>317</v>
      </c>
      <c r="D81" s="145">
        <v>2001934.6</v>
      </c>
      <c r="E81" s="87" t="s">
        <v>344</v>
      </c>
      <c r="F81" s="87" t="s">
        <v>345</v>
      </c>
      <c r="G81" s="82"/>
      <c r="H81" s="82"/>
      <c r="I81" s="87">
        <v>2020</v>
      </c>
      <c r="J81" s="87" t="s">
        <v>320</v>
      </c>
      <c r="K81" s="87" t="s">
        <v>321</v>
      </c>
      <c r="L81" s="87" t="s">
        <v>322</v>
      </c>
      <c r="M81" s="87" t="s">
        <v>49</v>
      </c>
      <c r="N81" s="87" t="s">
        <v>285</v>
      </c>
      <c r="O81" s="87" t="s">
        <v>346</v>
      </c>
      <c r="P81" s="87" t="s">
        <v>347</v>
      </c>
      <c r="Q81" s="87" t="s">
        <v>348</v>
      </c>
      <c r="R81" s="87" t="s">
        <v>349</v>
      </c>
      <c r="S81" s="87"/>
      <c r="T81" s="84"/>
      <c r="U81" s="84"/>
      <c r="V81" s="60"/>
    </row>
    <row r="82" spans="1:22" x14ac:dyDescent="0.25">
      <c r="A82" s="152" t="s">
        <v>373</v>
      </c>
      <c r="B82" s="153"/>
      <c r="C82" s="153"/>
      <c r="D82" s="153"/>
      <c r="E82" s="153"/>
      <c r="F82" s="153"/>
      <c r="G82" s="153"/>
      <c r="H82" s="153"/>
      <c r="I82" s="153"/>
      <c r="J82" s="153"/>
      <c r="K82" s="153"/>
      <c r="L82" s="153"/>
      <c r="M82" s="153"/>
      <c r="N82" s="153"/>
      <c r="O82" s="153"/>
      <c r="P82" s="153"/>
      <c r="Q82" s="153"/>
      <c r="R82" s="153"/>
      <c r="S82" s="153"/>
      <c r="T82" s="153"/>
      <c r="U82" s="153"/>
      <c r="V82" s="154"/>
    </row>
    <row r="83" spans="1:22" ht="409.5" x14ac:dyDescent="0.25">
      <c r="A83" s="44" t="s">
        <v>350</v>
      </c>
      <c r="B83" s="44" t="s">
        <v>351</v>
      </c>
      <c r="C83" s="44" t="s">
        <v>352</v>
      </c>
      <c r="D83" s="146">
        <v>211460</v>
      </c>
      <c r="E83" s="45" t="s">
        <v>353</v>
      </c>
      <c r="F83" s="21">
        <v>0</v>
      </c>
      <c r="G83" s="21">
        <v>458.93200000000002</v>
      </c>
      <c r="H83" s="21">
        <v>0</v>
      </c>
      <c r="I83" s="21">
        <v>2022</v>
      </c>
      <c r="J83" s="21">
        <v>2026</v>
      </c>
      <c r="K83" s="22" t="s">
        <v>354</v>
      </c>
      <c r="L83" s="45" t="s">
        <v>355</v>
      </c>
      <c r="M83" s="23" t="s">
        <v>356</v>
      </c>
      <c r="N83" s="22" t="s">
        <v>357</v>
      </c>
      <c r="O83" s="44" t="s">
        <v>358</v>
      </c>
      <c r="P83" s="45" t="s">
        <v>359</v>
      </c>
      <c r="Q83" s="44" t="s">
        <v>360</v>
      </c>
      <c r="R83" s="24" t="s">
        <v>361</v>
      </c>
      <c r="S83" s="25"/>
      <c r="T83" s="24"/>
      <c r="U83" s="25"/>
      <c r="V83" s="25"/>
    </row>
    <row r="84" spans="1:22" ht="360" x14ac:dyDescent="0.25">
      <c r="A84" s="44" t="s">
        <v>362</v>
      </c>
      <c r="B84" s="44" t="s">
        <v>363</v>
      </c>
      <c r="C84" s="44" t="s">
        <v>364</v>
      </c>
      <c r="D84" s="139">
        <v>445246</v>
      </c>
      <c r="E84" s="45" t="s">
        <v>365</v>
      </c>
      <c r="F84" s="21">
        <v>28898.560000000001</v>
      </c>
      <c r="G84" s="21">
        <v>51053.946000000004</v>
      </c>
      <c r="H84" s="21">
        <v>28898.560000000001</v>
      </c>
      <c r="I84" s="21">
        <v>2020</v>
      </c>
      <c r="J84" s="21">
        <v>2033</v>
      </c>
      <c r="K84" s="45" t="s">
        <v>366</v>
      </c>
      <c r="L84" s="44" t="s">
        <v>367</v>
      </c>
      <c r="M84" s="26" t="s">
        <v>368</v>
      </c>
      <c r="N84" s="44" t="s">
        <v>357</v>
      </c>
      <c r="O84" s="44" t="s">
        <v>369</v>
      </c>
      <c r="P84" s="45" t="s">
        <v>370</v>
      </c>
      <c r="Q84" s="44" t="s">
        <v>371</v>
      </c>
      <c r="R84" s="44" t="s">
        <v>372</v>
      </c>
      <c r="S84" s="25"/>
      <c r="T84" s="25"/>
      <c r="U84" s="25"/>
      <c r="V84" s="25"/>
    </row>
    <row r="85" spans="1:22" x14ac:dyDescent="0.25">
      <c r="A85" s="152" t="s">
        <v>388</v>
      </c>
      <c r="B85" s="153"/>
      <c r="C85" s="153"/>
      <c r="D85" s="153"/>
      <c r="E85" s="153"/>
      <c r="F85" s="153"/>
      <c r="G85" s="153"/>
      <c r="H85" s="153"/>
      <c r="I85" s="153"/>
      <c r="J85" s="153"/>
      <c r="K85" s="153"/>
      <c r="L85" s="153"/>
      <c r="M85" s="153"/>
      <c r="N85" s="153"/>
      <c r="O85" s="153"/>
      <c r="P85" s="153"/>
      <c r="Q85" s="153"/>
      <c r="R85" s="153"/>
      <c r="S85" s="153"/>
      <c r="T85" s="153"/>
      <c r="U85" s="153"/>
      <c r="V85" s="154"/>
    </row>
    <row r="86" spans="1:22" ht="360" x14ac:dyDescent="0.25">
      <c r="A86" s="31" t="s">
        <v>374</v>
      </c>
      <c r="B86" s="31" t="s">
        <v>375</v>
      </c>
      <c r="C86" s="31" t="s">
        <v>376</v>
      </c>
      <c r="D86" s="19" t="s">
        <v>377</v>
      </c>
      <c r="E86" s="31" t="s">
        <v>378</v>
      </c>
      <c r="F86" s="31" t="s">
        <v>379</v>
      </c>
      <c r="G86" s="31" t="s">
        <v>379</v>
      </c>
      <c r="H86" s="31" t="s">
        <v>379</v>
      </c>
      <c r="I86" s="31">
        <v>2022</v>
      </c>
      <c r="J86" s="31">
        <v>2026</v>
      </c>
      <c r="K86" s="31" t="s">
        <v>198</v>
      </c>
      <c r="L86" s="31" t="s">
        <v>380</v>
      </c>
      <c r="M86" s="31" t="s">
        <v>49</v>
      </c>
      <c r="N86" s="31" t="s">
        <v>381</v>
      </c>
      <c r="O86" s="31" t="s">
        <v>382</v>
      </c>
      <c r="P86" s="31" t="s">
        <v>383</v>
      </c>
      <c r="Q86" s="31" t="s">
        <v>384</v>
      </c>
      <c r="R86" s="31" t="s">
        <v>385</v>
      </c>
      <c r="S86" s="31" t="s">
        <v>386</v>
      </c>
      <c r="T86" s="31" t="s">
        <v>379</v>
      </c>
      <c r="U86" s="31" t="s">
        <v>387</v>
      </c>
      <c r="V86" s="31"/>
    </row>
    <row r="87" spans="1:22" x14ac:dyDescent="0.25">
      <c r="A87" s="152" t="s">
        <v>663</v>
      </c>
      <c r="B87" s="153"/>
      <c r="C87" s="153"/>
      <c r="D87" s="153"/>
      <c r="E87" s="153"/>
      <c r="F87" s="153"/>
      <c r="G87" s="153"/>
      <c r="H87" s="153"/>
      <c r="I87" s="153"/>
      <c r="J87" s="153"/>
      <c r="K87" s="153"/>
      <c r="L87" s="153"/>
      <c r="M87" s="153"/>
      <c r="N87" s="153"/>
      <c r="O87" s="153"/>
      <c r="P87" s="153"/>
      <c r="Q87" s="153"/>
      <c r="R87" s="153"/>
      <c r="S87" s="153"/>
      <c r="T87" s="153"/>
      <c r="U87" s="153"/>
      <c r="V87" s="154"/>
    </row>
    <row r="88" spans="1:22" ht="409.5" x14ac:dyDescent="0.25">
      <c r="A88" s="44" t="s">
        <v>864</v>
      </c>
      <c r="B88" s="94" t="s">
        <v>395</v>
      </c>
      <c r="C88" s="95" t="s">
        <v>86</v>
      </c>
      <c r="D88" s="96">
        <v>401795.26</v>
      </c>
      <c r="E88" s="97" t="s">
        <v>396</v>
      </c>
      <c r="F88" s="97">
        <v>83652</v>
      </c>
      <c r="G88" s="97">
        <v>83652</v>
      </c>
      <c r="H88" s="97">
        <v>83652</v>
      </c>
      <c r="I88" s="98">
        <v>2021</v>
      </c>
      <c r="J88" s="95" t="s">
        <v>397</v>
      </c>
      <c r="K88" s="97" t="s">
        <v>86</v>
      </c>
      <c r="L88" s="97" t="s">
        <v>398</v>
      </c>
      <c r="M88" s="97" t="s">
        <v>390</v>
      </c>
      <c r="N88" s="97" t="s">
        <v>391</v>
      </c>
      <c r="O88" s="97" t="s">
        <v>399</v>
      </c>
      <c r="P88" s="97" t="s">
        <v>393</v>
      </c>
      <c r="Q88" s="95" t="s">
        <v>394</v>
      </c>
      <c r="R88" s="95" t="s">
        <v>400</v>
      </c>
      <c r="S88" s="31" t="s">
        <v>152</v>
      </c>
      <c r="T88" s="31" t="s">
        <v>152</v>
      </c>
      <c r="U88" s="99" t="s">
        <v>401</v>
      </c>
      <c r="V88" s="33" t="s">
        <v>152</v>
      </c>
    </row>
    <row r="89" spans="1:22" ht="225" x14ac:dyDescent="0.25">
      <c r="A89" s="44" t="s">
        <v>865</v>
      </c>
      <c r="B89" s="94" t="s">
        <v>402</v>
      </c>
      <c r="C89" s="95" t="s">
        <v>403</v>
      </c>
      <c r="D89" s="96">
        <v>1883565.43</v>
      </c>
      <c r="E89" s="97" t="s">
        <v>396</v>
      </c>
      <c r="F89" s="97">
        <v>0</v>
      </c>
      <c r="G89" s="97">
        <v>1500</v>
      </c>
      <c r="H89" s="97">
        <v>0</v>
      </c>
      <c r="I89" s="98">
        <v>2020</v>
      </c>
      <c r="J89" s="98" t="s">
        <v>404</v>
      </c>
      <c r="K89" s="97" t="s">
        <v>405</v>
      </c>
      <c r="L89" s="97" t="s">
        <v>406</v>
      </c>
      <c r="M89" s="97" t="s">
        <v>407</v>
      </c>
      <c r="N89" s="97" t="s">
        <v>391</v>
      </c>
      <c r="O89" s="97" t="s">
        <v>392</v>
      </c>
      <c r="P89" s="97" t="s">
        <v>408</v>
      </c>
      <c r="Q89" s="95" t="s">
        <v>409</v>
      </c>
      <c r="R89" s="100" t="s">
        <v>152</v>
      </c>
      <c r="S89" s="31">
        <v>1</v>
      </c>
      <c r="T89" s="31">
        <v>0</v>
      </c>
      <c r="U89" s="69" t="s">
        <v>152</v>
      </c>
      <c r="V89" s="33" t="s">
        <v>152</v>
      </c>
    </row>
    <row r="90" spans="1:22" ht="409.5" x14ac:dyDescent="0.25">
      <c r="A90" s="44" t="s">
        <v>866</v>
      </c>
      <c r="B90" s="94" t="s">
        <v>402</v>
      </c>
      <c r="C90" s="95" t="s">
        <v>403</v>
      </c>
      <c r="D90" s="96">
        <v>2720341.48</v>
      </c>
      <c r="E90" s="97" t="s">
        <v>410</v>
      </c>
      <c r="F90" s="97">
        <v>84355.323690000005</v>
      </c>
      <c r="G90" s="97">
        <v>84355.323690000005</v>
      </c>
      <c r="H90" s="97">
        <v>84355.323690000005</v>
      </c>
      <c r="I90" s="98">
        <v>2022</v>
      </c>
      <c r="J90" s="98">
        <v>2024</v>
      </c>
      <c r="K90" s="97" t="s">
        <v>411</v>
      </c>
      <c r="L90" s="97" t="s">
        <v>412</v>
      </c>
      <c r="M90" s="97" t="s">
        <v>407</v>
      </c>
      <c r="N90" s="97" t="s">
        <v>391</v>
      </c>
      <c r="O90" s="97" t="s">
        <v>413</v>
      </c>
      <c r="P90" s="97" t="s">
        <v>414</v>
      </c>
      <c r="Q90" s="95" t="s">
        <v>409</v>
      </c>
      <c r="R90" s="95" t="s">
        <v>415</v>
      </c>
      <c r="S90" s="31">
        <v>32</v>
      </c>
      <c r="T90" s="31">
        <v>0</v>
      </c>
      <c r="U90" s="69" t="s">
        <v>416</v>
      </c>
      <c r="V90" s="33" t="s">
        <v>152</v>
      </c>
    </row>
    <row r="91" spans="1:22" ht="409.5" x14ac:dyDescent="0.25">
      <c r="A91" s="44" t="s">
        <v>867</v>
      </c>
      <c r="B91" s="94" t="s">
        <v>417</v>
      </c>
      <c r="C91" s="95" t="s">
        <v>86</v>
      </c>
      <c r="D91" s="96">
        <v>507242.39766999998</v>
      </c>
      <c r="E91" s="97" t="s">
        <v>389</v>
      </c>
      <c r="F91" s="97">
        <v>276693</v>
      </c>
      <c r="G91" s="97">
        <v>276693</v>
      </c>
      <c r="H91" s="97">
        <v>276693</v>
      </c>
      <c r="I91" s="98">
        <v>2020</v>
      </c>
      <c r="J91" s="95" t="s">
        <v>418</v>
      </c>
      <c r="K91" s="97" t="s">
        <v>86</v>
      </c>
      <c r="L91" s="97" t="s">
        <v>398</v>
      </c>
      <c r="M91" s="97" t="s">
        <v>390</v>
      </c>
      <c r="N91" s="97" t="s">
        <v>391</v>
      </c>
      <c r="O91" s="97" t="s">
        <v>419</v>
      </c>
      <c r="P91" s="97" t="s">
        <v>393</v>
      </c>
      <c r="Q91" s="95" t="s">
        <v>394</v>
      </c>
      <c r="R91" s="95" t="s">
        <v>420</v>
      </c>
      <c r="S91" s="31" t="s">
        <v>152</v>
      </c>
      <c r="T91" s="31" t="s">
        <v>152</v>
      </c>
      <c r="U91" s="99" t="s">
        <v>421</v>
      </c>
      <c r="V91" s="33" t="s">
        <v>152</v>
      </c>
    </row>
    <row r="92" spans="1:22" ht="409.5" x14ac:dyDescent="0.25">
      <c r="A92" s="88" t="s">
        <v>868</v>
      </c>
      <c r="B92" s="101" t="s">
        <v>422</v>
      </c>
      <c r="C92" s="102" t="s">
        <v>423</v>
      </c>
      <c r="D92" s="116">
        <v>254458.34</v>
      </c>
      <c r="E92" s="91" t="s">
        <v>389</v>
      </c>
      <c r="F92" s="91">
        <v>0</v>
      </c>
      <c r="G92" s="91">
        <v>0</v>
      </c>
      <c r="H92" s="91">
        <v>0</v>
      </c>
      <c r="I92" s="90" t="s">
        <v>424</v>
      </c>
      <c r="J92" s="90" t="s">
        <v>425</v>
      </c>
      <c r="K92" s="91" t="s">
        <v>426</v>
      </c>
      <c r="L92" s="91" t="s">
        <v>427</v>
      </c>
      <c r="M92" s="91" t="s">
        <v>428</v>
      </c>
      <c r="N92" s="91" t="s">
        <v>391</v>
      </c>
      <c r="O92" s="91" t="s">
        <v>419</v>
      </c>
      <c r="P92" s="91" t="s">
        <v>393</v>
      </c>
      <c r="Q92" s="90" t="s">
        <v>394</v>
      </c>
      <c r="R92" s="90" t="s">
        <v>429</v>
      </c>
      <c r="S92" s="41" t="s">
        <v>152</v>
      </c>
      <c r="T92" s="41" t="s">
        <v>152</v>
      </c>
      <c r="U92" s="93" t="s">
        <v>430</v>
      </c>
      <c r="V92" s="38" t="s">
        <v>152</v>
      </c>
    </row>
    <row r="93" spans="1:22" ht="409.5" x14ac:dyDescent="0.25">
      <c r="A93" s="44" t="s">
        <v>869</v>
      </c>
      <c r="B93" s="94" t="s">
        <v>433</v>
      </c>
      <c r="C93" s="95" t="s">
        <v>86</v>
      </c>
      <c r="D93" s="97">
        <v>210971.49</v>
      </c>
      <c r="E93" s="97" t="s">
        <v>434</v>
      </c>
      <c r="F93" s="97">
        <v>61401.760000000002</v>
      </c>
      <c r="G93" s="97">
        <v>165021.80799999999</v>
      </c>
      <c r="H93" s="97">
        <v>61401.760000000002</v>
      </c>
      <c r="I93" s="98">
        <v>2022</v>
      </c>
      <c r="J93" s="98">
        <v>2024</v>
      </c>
      <c r="K93" s="97" t="s">
        <v>412</v>
      </c>
      <c r="L93" s="97" t="s">
        <v>435</v>
      </c>
      <c r="M93" s="97" t="s">
        <v>390</v>
      </c>
      <c r="N93" s="97" t="s">
        <v>391</v>
      </c>
      <c r="O93" s="97" t="s">
        <v>436</v>
      </c>
      <c r="P93" s="97" t="s">
        <v>437</v>
      </c>
      <c r="Q93" s="95" t="s">
        <v>409</v>
      </c>
      <c r="R93" s="95" t="s">
        <v>429</v>
      </c>
      <c r="S93" s="30">
        <v>15</v>
      </c>
      <c r="T93" s="31">
        <v>0</v>
      </c>
      <c r="U93" s="69" t="s">
        <v>438</v>
      </c>
      <c r="V93" s="33" t="s">
        <v>152</v>
      </c>
    </row>
    <row r="94" spans="1:22" ht="409.5" x14ac:dyDescent="0.25">
      <c r="A94" s="103" t="s">
        <v>870</v>
      </c>
      <c r="B94" s="104" t="s">
        <v>439</v>
      </c>
      <c r="C94" s="90" t="s">
        <v>403</v>
      </c>
      <c r="D94" s="96">
        <v>166110.36359999998</v>
      </c>
      <c r="E94" s="91" t="s">
        <v>389</v>
      </c>
      <c r="F94" s="91">
        <v>0</v>
      </c>
      <c r="G94" s="91">
        <v>0</v>
      </c>
      <c r="H94" s="91">
        <v>0</v>
      </c>
      <c r="I94" s="92">
        <v>2019</v>
      </c>
      <c r="J94" s="92">
        <v>2024</v>
      </c>
      <c r="K94" s="91" t="s">
        <v>86</v>
      </c>
      <c r="L94" s="91" t="s">
        <v>440</v>
      </c>
      <c r="M94" s="91" t="s">
        <v>441</v>
      </c>
      <c r="N94" s="91" t="s">
        <v>391</v>
      </c>
      <c r="O94" s="91" t="s">
        <v>442</v>
      </c>
      <c r="P94" s="91" t="s">
        <v>393</v>
      </c>
      <c r="Q94" s="90" t="s">
        <v>394</v>
      </c>
      <c r="R94" s="90" t="s">
        <v>443</v>
      </c>
      <c r="S94" s="41" t="s">
        <v>152</v>
      </c>
      <c r="T94" s="41" t="s">
        <v>152</v>
      </c>
      <c r="U94" s="93" t="s">
        <v>444</v>
      </c>
      <c r="V94" s="38" t="s">
        <v>152</v>
      </c>
    </row>
    <row r="95" spans="1:22" ht="225" x14ac:dyDescent="0.25">
      <c r="A95" s="44" t="s">
        <v>871</v>
      </c>
      <c r="B95" s="94" t="s">
        <v>402</v>
      </c>
      <c r="C95" s="95" t="s">
        <v>403</v>
      </c>
      <c r="D95" s="96">
        <v>1883565.45</v>
      </c>
      <c r="E95" s="97" t="s">
        <v>434</v>
      </c>
      <c r="F95" s="97">
        <v>0</v>
      </c>
      <c r="G95" s="97">
        <v>300</v>
      </c>
      <c r="H95" s="97">
        <v>0</v>
      </c>
      <c r="I95" s="98">
        <v>2019</v>
      </c>
      <c r="J95" s="98" t="s">
        <v>95</v>
      </c>
      <c r="K95" s="97" t="s">
        <v>405</v>
      </c>
      <c r="L95" s="97" t="s">
        <v>445</v>
      </c>
      <c r="M95" s="97" t="s">
        <v>407</v>
      </c>
      <c r="N95" s="97" t="s">
        <v>391</v>
      </c>
      <c r="O95" s="97" t="s">
        <v>446</v>
      </c>
      <c r="P95" s="97" t="s">
        <v>447</v>
      </c>
      <c r="Q95" s="95" t="s">
        <v>409</v>
      </c>
      <c r="R95" s="95" t="s">
        <v>152</v>
      </c>
      <c r="S95" s="31">
        <v>8</v>
      </c>
      <c r="T95" s="31">
        <v>0</v>
      </c>
      <c r="U95" s="69" t="s">
        <v>152</v>
      </c>
      <c r="V95" s="31" t="s">
        <v>152</v>
      </c>
    </row>
    <row r="96" spans="1:22" ht="409.5" x14ac:dyDescent="0.25">
      <c r="A96" s="44" t="s">
        <v>872</v>
      </c>
      <c r="B96" s="94" t="s">
        <v>448</v>
      </c>
      <c r="C96" s="95" t="s">
        <v>449</v>
      </c>
      <c r="D96" s="96">
        <v>1729592.52045</v>
      </c>
      <c r="E96" s="97" t="s">
        <v>389</v>
      </c>
      <c r="F96" s="97">
        <v>0</v>
      </c>
      <c r="G96" s="97">
        <v>0</v>
      </c>
      <c r="H96" s="97">
        <v>0</v>
      </c>
      <c r="I96" s="95" t="s">
        <v>450</v>
      </c>
      <c r="J96" s="95" t="s">
        <v>152</v>
      </c>
      <c r="K96" s="97" t="s">
        <v>405</v>
      </c>
      <c r="L96" s="97" t="s">
        <v>451</v>
      </c>
      <c r="M96" s="97" t="s">
        <v>428</v>
      </c>
      <c r="N96" s="97" t="s">
        <v>391</v>
      </c>
      <c r="O96" s="97" t="s">
        <v>452</v>
      </c>
      <c r="P96" s="97" t="s">
        <v>393</v>
      </c>
      <c r="Q96" s="95" t="s">
        <v>394</v>
      </c>
      <c r="R96" s="95" t="s">
        <v>453</v>
      </c>
      <c r="S96" s="31" t="s">
        <v>152</v>
      </c>
      <c r="T96" s="31" t="s">
        <v>152</v>
      </c>
      <c r="U96" s="69" t="s">
        <v>454</v>
      </c>
      <c r="V96" s="31" t="s">
        <v>152</v>
      </c>
    </row>
    <row r="97" spans="1:22" ht="330" x14ac:dyDescent="0.25">
      <c r="A97" s="44" t="s">
        <v>873</v>
      </c>
      <c r="B97" s="94" t="s">
        <v>455</v>
      </c>
      <c r="C97" s="95" t="s">
        <v>86</v>
      </c>
      <c r="D97" s="96">
        <v>1454942.6</v>
      </c>
      <c r="E97" s="97" t="s">
        <v>456</v>
      </c>
      <c r="F97" s="97">
        <v>383778</v>
      </c>
      <c r="G97" s="97">
        <v>383778</v>
      </c>
      <c r="H97" s="97">
        <v>383778</v>
      </c>
      <c r="I97" s="95" t="s">
        <v>457</v>
      </c>
      <c r="J97" s="95" t="s">
        <v>458</v>
      </c>
      <c r="K97" s="97" t="s">
        <v>86</v>
      </c>
      <c r="L97" s="97" t="s">
        <v>459</v>
      </c>
      <c r="M97" s="97" t="s">
        <v>390</v>
      </c>
      <c r="N97" s="97" t="s">
        <v>391</v>
      </c>
      <c r="O97" s="97" t="s">
        <v>460</v>
      </c>
      <c r="P97" s="97" t="s">
        <v>393</v>
      </c>
      <c r="Q97" s="95" t="s">
        <v>394</v>
      </c>
      <c r="R97" s="95" t="s">
        <v>429</v>
      </c>
      <c r="S97" s="31" t="s">
        <v>152</v>
      </c>
      <c r="T97" s="31" t="s">
        <v>152</v>
      </c>
      <c r="U97" s="69" t="s">
        <v>461</v>
      </c>
      <c r="V97" s="33" t="s">
        <v>152</v>
      </c>
    </row>
    <row r="98" spans="1:22" ht="409.5" x14ac:dyDescent="0.25">
      <c r="A98" s="44" t="s">
        <v>874</v>
      </c>
      <c r="B98" s="94" t="s">
        <v>462</v>
      </c>
      <c r="C98" s="95" t="s">
        <v>86</v>
      </c>
      <c r="D98" s="96">
        <v>3986103.9</v>
      </c>
      <c r="E98" s="97" t="s">
        <v>456</v>
      </c>
      <c r="F98" s="97">
        <v>1449786</v>
      </c>
      <c r="G98" s="97">
        <v>1449786</v>
      </c>
      <c r="H98" s="97">
        <v>1449786</v>
      </c>
      <c r="I98" s="95" t="s">
        <v>463</v>
      </c>
      <c r="J98" s="95" t="s">
        <v>464</v>
      </c>
      <c r="K98" s="97" t="s">
        <v>86</v>
      </c>
      <c r="L98" s="97" t="s">
        <v>465</v>
      </c>
      <c r="M98" s="97" t="s">
        <v>390</v>
      </c>
      <c r="N98" s="97" t="s">
        <v>391</v>
      </c>
      <c r="O98" s="97" t="s">
        <v>466</v>
      </c>
      <c r="P98" s="97" t="s">
        <v>393</v>
      </c>
      <c r="Q98" s="95" t="s">
        <v>394</v>
      </c>
      <c r="R98" s="95" t="s">
        <v>429</v>
      </c>
      <c r="S98" s="31"/>
      <c r="T98" s="31"/>
      <c r="U98" s="99" t="s">
        <v>467</v>
      </c>
      <c r="V98" s="33" t="s">
        <v>152</v>
      </c>
    </row>
    <row r="99" spans="1:22" ht="225" x14ac:dyDescent="0.25">
      <c r="A99" s="44" t="s">
        <v>875</v>
      </c>
      <c r="B99" s="94" t="s">
        <v>468</v>
      </c>
      <c r="C99" s="95" t="s">
        <v>403</v>
      </c>
      <c r="D99" s="96">
        <v>2119799.5</v>
      </c>
      <c r="E99" s="97" t="s">
        <v>410</v>
      </c>
      <c r="F99" s="97">
        <v>17592</v>
      </c>
      <c r="G99" s="97">
        <v>20692</v>
      </c>
      <c r="H99" s="97">
        <v>0</v>
      </c>
      <c r="I99" s="98">
        <v>2020</v>
      </c>
      <c r="J99" s="98" t="s">
        <v>404</v>
      </c>
      <c r="K99" s="97" t="s">
        <v>412</v>
      </c>
      <c r="L99" s="97" t="s">
        <v>445</v>
      </c>
      <c r="M99" s="97" t="s">
        <v>407</v>
      </c>
      <c r="N99" s="97" t="s">
        <v>391</v>
      </c>
      <c r="O99" s="97" t="s">
        <v>469</v>
      </c>
      <c r="P99" s="97" t="s">
        <v>447</v>
      </c>
      <c r="Q99" s="95" t="s">
        <v>409</v>
      </c>
      <c r="R99" s="95" t="s">
        <v>152</v>
      </c>
      <c r="S99" s="95">
        <v>1</v>
      </c>
      <c r="T99" s="95">
        <v>235</v>
      </c>
      <c r="U99" s="94" t="s">
        <v>152</v>
      </c>
      <c r="V99" s="95" t="s">
        <v>152</v>
      </c>
    </row>
    <row r="100" spans="1:22" ht="225" x14ac:dyDescent="0.25">
      <c r="A100" s="44" t="s">
        <v>876</v>
      </c>
      <c r="B100" s="94" t="s">
        <v>468</v>
      </c>
      <c r="C100" s="95" t="s">
        <v>403</v>
      </c>
      <c r="D100" s="96">
        <v>1883565.43</v>
      </c>
      <c r="E100" s="97" t="s">
        <v>410</v>
      </c>
      <c r="F100" s="97">
        <v>0</v>
      </c>
      <c r="G100" s="97">
        <v>181301</v>
      </c>
      <c r="H100" s="97">
        <v>0</v>
      </c>
      <c r="I100" s="98">
        <v>2020</v>
      </c>
      <c r="J100" s="98">
        <v>2026</v>
      </c>
      <c r="K100" s="97" t="s">
        <v>470</v>
      </c>
      <c r="L100" s="97" t="s">
        <v>435</v>
      </c>
      <c r="M100" s="97" t="s">
        <v>407</v>
      </c>
      <c r="N100" s="97" t="s">
        <v>391</v>
      </c>
      <c r="O100" s="97" t="s">
        <v>471</v>
      </c>
      <c r="P100" s="97" t="s">
        <v>447</v>
      </c>
      <c r="Q100" s="95" t="s">
        <v>409</v>
      </c>
      <c r="R100" s="95" t="s">
        <v>152</v>
      </c>
      <c r="S100" s="95">
        <v>4</v>
      </c>
      <c r="T100" s="95">
        <v>2700</v>
      </c>
      <c r="U100" s="94" t="s">
        <v>152</v>
      </c>
      <c r="V100" s="95" t="s">
        <v>152</v>
      </c>
    </row>
    <row r="101" spans="1:22" ht="409.5" x14ac:dyDescent="0.25">
      <c r="A101" s="88" t="s">
        <v>877</v>
      </c>
      <c r="B101" s="104" t="s">
        <v>473</v>
      </c>
      <c r="C101" s="90" t="s">
        <v>403</v>
      </c>
      <c r="D101" s="96">
        <v>1176794.22</v>
      </c>
      <c r="E101" s="91" t="s">
        <v>389</v>
      </c>
      <c r="F101" s="91">
        <v>0</v>
      </c>
      <c r="G101" s="91">
        <v>0</v>
      </c>
      <c r="H101" s="91">
        <v>0</v>
      </c>
      <c r="I101" s="90" t="s">
        <v>431</v>
      </c>
      <c r="J101" s="90" t="s">
        <v>474</v>
      </c>
      <c r="K101" s="91" t="s">
        <v>405</v>
      </c>
      <c r="L101" s="91" t="s">
        <v>475</v>
      </c>
      <c r="M101" s="91" t="s">
        <v>428</v>
      </c>
      <c r="N101" s="91" t="s">
        <v>391</v>
      </c>
      <c r="O101" s="91" t="s">
        <v>476</v>
      </c>
      <c r="P101" s="91" t="s">
        <v>393</v>
      </c>
      <c r="Q101" s="90" t="s">
        <v>394</v>
      </c>
      <c r="R101" s="90" t="s">
        <v>429</v>
      </c>
      <c r="S101" s="41" t="s">
        <v>152</v>
      </c>
      <c r="T101" s="41" t="s">
        <v>152</v>
      </c>
      <c r="U101" s="93" t="s">
        <v>477</v>
      </c>
      <c r="V101" s="38" t="s">
        <v>152</v>
      </c>
    </row>
    <row r="102" spans="1:22" ht="409.5" x14ac:dyDescent="0.25">
      <c r="A102" s="44" t="s">
        <v>878</v>
      </c>
      <c r="B102" s="94" t="s">
        <v>478</v>
      </c>
      <c r="C102" s="95" t="s">
        <v>403</v>
      </c>
      <c r="D102" s="96">
        <v>245692.3</v>
      </c>
      <c r="E102" s="97" t="s">
        <v>389</v>
      </c>
      <c r="F102" s="97">
        <v>66825</v>
      </c>
      <c r="G102" s="97">
        <v>66825</v>
      </c>
      <c r="H102" s="97">
        <v>66825</v>
      </c>
      <c r="I102" s="95" t="s">
        <v>431</v>
      </c>
      <c r="J102" s="95" t="s">
        <v>479</v>
      </c>
      <c r="K102" s="97" t="s">
        <v>405</v>
      </c>
      <c r="L102" s="97" t="s">
        <v>480</v>
      </c>
      <c r="M102" s="97" t="s">
        <v>428</v>
      </c>
      <c r="N102" s="97" t="s">
        <v>391</v>
      </c>
      <c r="O102" s="97" t="s">
        <v>481</v>
      </c>
      <c r="P102" s="97" t="s">
        <v>393</v>
      </c>
      <c r="Q102" s="95" t="s">
        <v>394</v>
      </c>
      <c r="R102" s="95" t="s">
        <v>429</v>
      </c>
      <c r="S102" s="31" t="s">
        <v>152</v>
      </c>
      <c r="T102" s="31" t="s">
        <v>152</v>
      </c>
      <c r="U102" s="99" t="s">
        <v>482</v>
      </c>
      <c r="V102" s="33" t="s">
        <v>152</v>
      </c>
    </row>
    <row r="103" spans="1:22" ht="409.5" x14ac:dyDescent="0.25">
      <c r="A103" s="105" t="s">
        <v>879</v>
      </c>
      <c r="B103" s="94" t="s">
        <v>483</v>
      </c>
      <c r="C103" s="95" t="s">
        <v>403</v>
      </c>
      <c r="D103" s="96">
        <v>931267</v>
      </c>
      <c r="E103" s="97" t="s">
        <v>389</v>
      </c>
      <c r="F103" s="97">
        <v>7300</v>
      </c>
      <c r="G103" s="97">
        <v>7300</v>
      </c>
      <c r="H103" s="97">
        <v>7300</v>
      </c>
      <c r="I103" s="95" t="s">
        <v>484</v>
      </c>
      <c r="J103" s="95" t="s">
        <v>485</v>
      </c>
      <c r="K103" s="97" t="s">
        <v>405</v>
      </c>
      <c r="L103" s="97" t="s">
        <v>486</v>
      </c>
      <c r="M103" s="97" t="s">
        <v>428</v>
      </c>
      <c r="N103" s="97" t="s">
        <v>391</v>
      </c>
      <c r="O103" s="97" t="s">
        <v>487</v>
      </c>
      <c r="P103" s="97" t="s">
        <v>393</v>
      </c>
      <c r="Q103" s="95" t="s">
        <v>394</v>
      </c>
      <c r="R103" s="95" t="s">
        <v>429</v>
      </c>
      <c r="S103" s="31" t="s">
        <v>152</v>
      </c>
      <c r="T103" s="31" t="s">
        <v>152</v>
      </c>
      <c r="U103" s="69" t="s">
        <v>488</v>
      </c>
      <c r="V103" s="33" t="s">
        <v>152</v>
      </c>
    </row>
    <row r="104" spans="1:22" ht="409.5" x14ac:dyDescent="0.25">
      <c r="A104" s="88" t="s">
        <v>880</v>
      </c>
      <c r="B104" s="104" t="s">
        <v>491</v>
      </c>
      <c r="C104" s="90" t="s">
        <v>403</v>
      </c>
      <c r="D104" s="96">
        <v>109064</v>
      </c>
      <c r="E104" s="91" t="s">
        <v>389</v>
      </c>
      <c r="F104" s="91">
        <v>0</v>
      </c>
      <c r="G104" s="91">
        <v>0</v>
      </c>
      <c r="H104" s="91">
        <v>0</v>
      </c>
      <c r="I104" s="90" t="s">
        <v>492</v>
      </c>
      <c r="J104" s="90" t="s">
        <v>493</v>
      </c>
      <c r="K104" s="91" t="s">
        <v>426</v>
      </c>
      <c r="L104" s="91" t="s">
        <v>494</v>
      </c>
      <c r="M104" s="91" t="s">
        <v>428</v>
      </c>
      <c r="N104" s="91" t="s">
        <v>391</v>
      </c>
      <c r="O104" s="91" t="s">
        <v>495</v>
      </c>
      <c r="P104" s="91" t="s">
        <v>393</v>
      </c>
      <c r="Q104" s="90" t="s">
        <v>394</v>
      </c>
      <c r="R104" s="90" t="s">
        <v>429</v>
      </c>
      <c r="S104" s="41" t="s">
        <v>152</v>
      </c>
      <c r="T104" s="41" t="s">
        <v>152</v>
      </c>
      <c r="U104" s="106" t="s">
        <v>496</v>
      </c>
      <c r="V104" s="38" t="s">
        <v>152</v>
      </c>
    </row>
    <row r="105" spans="1:22" ht="409.5" x14ac:dyDescent="0.25">
      <c r="A105" s="44" t="s">
        <v>881</v>
      </c>
      <c r="B105" s="94" t="s">
        <v>497</v>
      </c>
      <c r="C105" s="95" t="s">
        <v>403</v>
      </c>
      <c r="D105" s="96">
        <v>202120.36</v>
      </c>
      <c r="E105" s="97" t="s">
        <v>389</v>
      </c>
      <c r="F105" s="97">
        <v>0</v>
      </c>
      <c r="G105" s="97">
        <v>0</v>
      </c>
      <c r="H105" s="97">
        <v>0</v>
      </c>
      <c r="I105" s="95" t="s">
        <v>498</v>
      </c>
      <c r="J105" s="95" t="s">
        <v>499</v>
      </c>
      <c r="K105" s="97" t="s">
        <v>426</v>
      </c>
      <c r="L105" s="97" t="s">
        <v>500</v>
      </c>
      <c r="M105" s="97" t="s">
        <v>428</v>
      </c>
      <c r="N105" s="97" t="s">
        <v>391</v>
      </c>
      <c r="O105" s="97" t="s">
        <v>501</v>
      </c>
      <c r="P105" s="97" t="s">
        <v>393</v>
      </c>
      <c r="Q105" s="95" t="s">
        <v>394</v>
      </c>
      <c r="R105" s="95" t="s">
        <v>429</v>
      </c>
      <c r="S105" s="31" t="s">
        <v>152</v>
      </c>
      <c r="T105" s="31" t="s">
        <v>152</v>
      </c>
      <c r="U105" s="99" t="s">
        <v>502</v>
      </c>
      <c r="V105" s="33" t="s">
        <v>152</v>
      </c>
    </row>
    <row r="106" spans="1:22" ht="409.5" x14ac:dyDescent="0.25">
      <c r="A106" s="44" t="s">
        <v>882</v>
      </c>
      <c r="B106" s="94" t="s">
        <v>503</v>
      </c>
      <c r="C106" s="95" t="s">
        <v>504</v>
      </c>
      <c r="D106" s="96">
        <v>267031.90000000002</v>
      </c>
      <c r="E106" s="97" t="s">
        <v>456</v>
      </c>
      <c r="F106" s="97">
        <v>144984</v>
      </c>
      <c r="G106" s="97">
        <v>144984</v>
      </c>
      <c r="H106" s="97">
        <v>144984</v>
      </c>
      <c r="I106" s="95" t="s">
        <v>505</v>
      </c>
      <c r="J106" s="95" t="s">
        <v>432</v>
      </c>
      <c r="K106" s="97" t="s">
        <v>86</v>
      </c>
      <c r="L106" s="97" t="s">
        <v>490</v>
      </c>
      <c r="M106" s="97" t="s">
        <v>390</v>
      </c>
      <c r="N106" s="97" t="s">
        <v>391</v>
      </c>
      <c r="O106" s="97" t="s">
        <v>466</v>
      </c>
      <c r="P106" s="97" t="s">
        <v>393</v>
      </c>
      <c r="Q106" s="95" t="s">
        <v>394</v>
      </c>
      <c r="R106" s="95" t="s">
        <v>429</v>
      </c>
      <c r="S106" s="31" t="s">
        <v>152</v>
      </c>
      <c r="T106" s="31" t="s">
        <v>152</v>
      </c>
      <c r="U106" s="107" t="s">
        <v>506</v>
      </c>
      <c r="V106" s="33" t="s">
        <v>152</v>
      </c>
    </row>
    <row r="107" spans="1:22" ht="405" x14ac:dyDescent="0.25">
      <c r="A107" s="44" t="s">
        <v>883</v>
      </c>
      <c r="B107" s="94" t="s">
        <v>507</v>
      </c>
      <c r="C107" s="95" t="s">
        <v>86</v>
      </c>
      <c r="D107" s="96">
        <v>254541.59</v>
      </c>
      <c r="E107" s="97" t="s">
        <v>456</v>
      </c>
      <c r="F107" s="97">
        <v>94530</v>
      </c>
      <c r="G107" s="97">
        <v>94530</v>
      </c>
      <c r="H107" s="97">
        <v>94530</v>
      </c>
      <c r="I107" s="95" t="s">
        <v>472</v>
      </c>
      <c r="J107" s="95" t="s">
        <v>432</v>
      </c>
      <c r="K107" s="97" t="s">
        <v>86</v>
      </c>
      <c r="L107" s="97" t="s">
        <v>490</v>
      </c>
      <c r="M107" s="97" t="s">
        <v>390</v>
      </c>
      <c r="N107" s="97" t="s">
        <v>391</v>
      </c>
      <c r="O107" s="97" t="s">
        <v>466</v>
      </c>
      <c r="P107" s="97" t="s">
        <v>393</v>
      </c>
      <c r="Q107" s="95" t="s">
        <v>394</v>
      </c>
      <c r="R107" s="95" t="s">
        <v>508</v>
      </c>
      <c r="S107" s="31" t="s">
        <v>152</v>
      </c>
      <c r="T107" s="31" t="s">
        <v>152</v>
      </c>
      <c r="U107" s="107" t="s">
        <v>509</v>
      </c>
      <c r="V107" s="33" t="s">
        <v>152</v>
      </c>
    </row>
    <row r="108" spans="1:22" ht="409.5" x14ac:dyDescent="0.25">
      <c r="A108" s="44" t="s">
        <v>884</v>
      </c>
      <c r="B108" s="94" t="s">
        <v>510</v>
      </c>
      <c r="C108" s="95" t="s">
        <v>504</v>
      </c>
      <c r="D108" s="96">
        <v>366066.2</v>
      </c>
      <c r="E108" s="97" t="s">
        <v>456</v>
      </c>
      <c r="F108" s="97">
        <v>170706</v>
      </c>
      <c r="G108" s="97">
        <v>170706</v>
      </c>
      <c r="H108" s="97">
        <v>170706</v>
      </c>
      <c r="I108" s="95" t="s">
        <v>472</v>
      </c>
      <c r="J108" s="95" t="s">
        <v>432</v>
      </c>
      <c r="K108" s="97" t="s">
        <v>86</v>
      </c>
      <c r="L108" s="97" t="s">
        <v>490</v>
      </c>
      <c r="M108" s="97" t="s">
        <v>390</v>
      </c>
      <c r="N108" s="97" t="s">
        <v>391</v>
      </c>
      <c r="O108" s="97" t="s">
        <v>466</v>
      </c>
      <c r="P108" s="97" t="s">
        <v>393</v>
      </c>
      <c r="Q108" s="95" t="s">
        <v>394</v>
      </c>
      <c r="R108" s="95" t="s">
        <v>429</v>
      </c>
      <c r="S108" s="31" t="s">
        <v>152</v>
      </c>
      <c r="T108" s="31" t="s">
        <v>152</v>
      </c>
      <c r="U108" s="107" t="s">
        <v>511</v>
      </c>
      <c r="V108" s="33" t="s">
        <v>152</v>
      </c>
    </row>
    <row r="109" spans="1:22" ht="409.5" x14ac:dyDescent="0.25">
      <c r="A109" s="44" t="s">
        <v>885</v>
      </c>
      <c r="B109" s="94" t="s">
        <v>513</v>
      </c>
      <c r="C109" s="97" t="s">
        <v>514</v>
      </c>
      <c r="D109" s="97">
        <v>985217.1</v>
      </c>
      <c r="E109" s="97" t="s">
        <v>389</v>
      </c>
      <c r="F109" s="97">
        <v>0</v>
      </c>
      <c r="G109" s="97">
        <v>0</v>
      </c>
      <c r="H109" s="97">
        <v>0</v>
      </c>
      <c r="I109" s="95" t="s">
        <v>498</v>
      </c>
      <c r="J109" s="95" t="s">
        <v>152</v>
      </c>
      <c r="K109" s="97" t="s">
        <v>405</v>
      </c>
      <c r="L109" s="97" t="s">
        <v>515</v>
      </c>
      <c r="M109" s="97" t="s">
        <v>199</v>
      </c>
      <c r="N109" s="97" t="s">
        <v>391</v>
      </c>
      <c r="O109" s="97" t="s">
        <v>516</v>
      </c>
      <c r="P109" s="97" t="s">
        <v>393</v>
      </c>
      <c r="Q109" s="95" t="s">
        <v>394</v>
      </c>
      <c r="R109" s="95" t="s">
        <v>517</v>
      </c>
      <c r="S109" s="31" t="s">
        <v>152</v>
      </c>
      <c r="T109" s="31" t="s">
        <v>152</v>
      </c>
      <c r="U109" s="69" t="s">
        <v>518</v>
      </c>
      <c r="V109" s="33" t="s">
        <v>152</v>
      </c>
    </row>
    <row r="110" spans="1:22" ht="409.5" x14ac:dyDescent="0.25">
      <c r="A110" s="44" t="s">
        <v>886</v>
      </c>
      <c r="B110" s="94" t="s">
        <v>519</v>
      </c>
      <c r="C110" s="95" t="s">
        <v>514</v>
      </c>
      <c r="D110" s="97">
        <v>4545851.6900000004</v>
      </c>
      <c r="E110" s="97" t="s">
        <v>389</v>
      </c>
      <c r="F110" s="97">
        <v>1810</v>
      </c>
      <c r="G110" s="97">
        <v>1810</v>
      </c>
      <c r="H110" s="97">
        <v>1810</v>
      </c>
      <c r="I110" s="95" t="s">
        <v>520</v>
      </c>
      <c r="J110" s="95" t="s">
        <v>152</v>
      </c>
      <c r="K110" s="97" t="s">
        <v>405</v>
      </c>
      <c r="L110" s="97" t="s">
        <v>521</v>
      </c>
      <c r="M110" s="97" t="s">
        <v>199</v>
      </c>
      <c r="N110" s="97" t="s">
        <v>391</v>
      </c>
      <c r="O110" s="97" t="s">
        <v>522</v>
      </c>
      <c r="P110" s="97" t="s">
        <v>393</v>
      </c>
      <c r="Q110" s="95" t="s">
        <v>394</v>
      </c>
      <c r="R110" s="95" t="s">
        <v>523</v>
      </c>
      <c r="S110" s="31" t="s">
        <v>152</v>
      </c>
      <c r="T110" s="31" t="s">
        <v>152</v>
      </c>
      <c r="U110" s="69" t="s">
        <v>524</v>
      </c>
      <c r="V110" s="33" t="s">
        <v>152</v>
      </c>
    </row>
    <row r="111" spans="1:22" ht="409.5" x14ac:dyDescent="0.25">
      <c r="A111" s="44" t="s">
        <v>887</v>
      </c>
      <c r="B111" s="94" t="s">
        <v>525</v>
      </c>
      <c r="C111" s="95" t="s">
        <v>449</v>
      </c>
      <c r="D111" s="97">
        <v>8549534.8900000006</v>
      </c>
      <c r="E111" s="97" t="s">
        <v>389</v>
      </c>
      <c r="F111" s="97">
        <v>0</v>
      </c>
      <c r="G111" s="97">
        <v>0</v>
      </c>
      <c r="H111" s="97">
        <v>0</v>
      </c>
      <c r="I111" s="95" t="s">
        <v>526</v>
      </c>
      <c r="J111" s="95" t="s">
        <v>152</v>
      </c>
      <c r="K111" s="97" t="s">
        <v>405</v>
      </c>
      <c r="L111" s="97" t="s">
        <v>527</v>
      </c>
      <c r="M111" s="97" t="s">
        <v>428</v>
      </c>
      <c r="N111" s="97" t="s">
        <v>391</v>
      </c>
      <c r="O111" s="97" t="s">
        <v>528</v>
      </c>
      <c r="P111" s="97" t="s">
        <v>393</v>
      </c>
      <c r="Q111" s="95" t="s">
        <v>394</v>
      </c>
      <c r="R111" s="95" t="s">
        <v>429</v>
      </c>
      <c r="S111" s="31" t="s">
        <v>152</v>
      </c>
      <c r="T111" s="31" t="s">
        <v>152</v>
      </c>
      <c r="U111" s="107" t="s">
        <v>529</v>
      </c>
      <c r="V111" s="33" t="s">
        <v>152</v>
      </c>
    </row>
    <row r="112" spans="1:22" ht="409.5" x14ac:dyDescent="0.25">
      <c r="A112" s="44" t="s">
        <v>888</v>
      </c>
      <c r="B112" s="94" t="s">
        <v>530</v>
      </c>
      <c r="C112" s="95" t="s">
        <v>449</v>
      </c>
      <c r="D112" s="97">
        <v>6210566.4699999997</v>
      </c>
      <c r="E112" s="97" t="s">
        <v>389</v>
      </c>
      <c r="F112" s="97">
        <v>0</v>
      </c>
      <c r="G112" s="97">
        <v>0</v>
      </c>
      <c r="H112" s="97">
        <v>0</v>
      </c>
      <c r="I112" s="95" t="s">
        <v>526</v>
      </c>
      <c r="J112" s="95" t="s">
        <v>152</v>
      </c>
      <c r="K112" s="97" t="s">
        <v>405</v>
      </c>
      <c r="L112" s="97" t="s">
        <v>527</v>
      </c>
      <c r="M112" s="97" t="s">
        <v>428</v>
      </c>
      <c r="N112" s="97" t="s">
        <v>391</v>
      </c>
      <c r="O112" s="97" t="s">
        <v>531</v>
      </c>
      <c r="P112" s="97" t="s">
        <v>393</v>
      </c>
      <c r="Q112" s="95" t="s">
        <v>394</v>
      </c>
      <c r="R112" s="95" t="s">
        <v>429</v>
      </c>
      <c r="S112" s="31" t="s">
        <v>152</v>
      </c>
      <c r="T112" s="31" t="s">
        <v>152</v>
      </c>
      <c r="U112" s="107" t="s">
        <v>532</v>
      </c>
      <c r="V112" s="33" t="s">
        <v>152</v>
      </c>
    </row>
    <row r="113" spans="1:22" ht="409.5" x14ac:dyDescent="0.25">
      <c r="A113" s="44" t="s">
        <v>889</v>
      </c>
      <c r="B113" s="94" t="s">
        <v>533</v>
      </c>
      <c r="C113" s="95" t="s">
        <v>449</v>
      </c>
      <c r="D113" s="97">
        <v>418715.22</v>
      </c>
      <c r="E113" s="97" t="s">
        <v>456</v>
      </c>
      <c r="F113" s="97">
        <v>226597</v>
      </c>
      <c r="G113" s="97">
        <v>226597</v>
      </c>
      <c r="H113" s="97">
        <v>226597</v>
      </c>
      <c r="I113" s="95" t="s">
        <v>534</v>
      </c>
      <c r="J113" s="95" t="s">
        <v>489</v>
      </c>
      <c r="K113" s="97" t="s">
        <v>403</v>
      </c>
      <c r="L113" s="97" t="s">
        <v>535</v>
      </c>
      <c r="M113" s="97" t="s">
        <v>428</v>
      </c>
      <c r="N113" s="97" t="s">
        <v>391</v>
      </c>
      <c r="O113" s="97" t="s">
        <v>466</v>
      </c>
      <c r="P113" s="97" t="s">
        <v>393</v>
      </c>
      <c r="Q113" s="95" t="s">
        <v>394</v>
      </c>
      <c r="R113" s="95" t="s">
        <v>429</v>
      </c>
      <c r="S113" s="31" t="s">
        <v>152</v>
      </c>
      <c r="T113" s="31" t="s">
        <v>152</v>
      </c>
      <c r="U113" s="107" t="s">
        <v>536</v>
      </c>
      <c r="V113" s="33" t="s">
        <v>152</v>
      </c>
    </row>
    <row r="114" spans="1:22" ht="409.5" x14ac:dyDescent="0.25">
      <c r="A114" s="44" t="s">
        <v>890</v>
      </c>
      <c r="B114" s="94" t="s">
        <v>537</v>
      </c>
      <c r="C114" s="95" t="s">
        <v>449</v>
      </c>
      <c r="D114" s="97">
        <v>508388</v>
      </c>
      <c r="E114" s="97" t="s">
        <v>456</v>
      </c>
      <c r="F114" s="97">
        <v>886</v>
      </c>
      <c r="G114" s="97">
        <v>886</v>
      </c>
      <c r="H114" s="97">
        <v>886</v>
      </c>
      <c r="I114" s="95" t="s">
        <v>538</v>
      </c>
      <c r="J114" s="95" t="s">
        <v>489</v>
      </c>
      <c r="K114" s="97" t="s">
        <v>403</v>
      </c>
      <c r="L114" s="97" t="s">
        <v>539</v>
      </c>
      <c r="M114" s="97" t="s">
        <v>428</v>
      </c>
      <c r="N114" s="97" t="s">
        <v>391</v>
      </c>
      <c r="O114" s="97" t="s">
        <v>466</v>
      </c>
      <c r="P114" s="97" t="s">
        <v>393</v>
      </c>
      <c r="Q114" s="95" t="s">
        <v>394</v>
      </c>
      <c r="R114" s="95" t="s">
        <v>429</v>
      </c>
      <c r="S114" s="31" t="s">
        <v>152</v>
      </c>
      <c r="T114" s="31" t="s">
        <v>152</v>
      </c>
      <c r="U114" s="107" t="s">
        <v>540</v>
      </c>
      <c r="V114" s="33" t="s">
        <v>152</v>
      </c>
    </row>
    <row r="115" spans="1:22" ht="409.5" x14ac:dyDescent="0.25">
      <c r="A115" s="44" t="s">
        <v>891</v>
      </c>
      <c r="B115" s="94" t="s">
        <v>541</v>
      </c>
      <c r="C115" s="95" t="s">
        <v>449</v>
      </c>
      <c r="D115" s="97">
        <v>535869.4</v>
      </c>
      <c r="E115" s="97" t="s">
        <v>456</v>
      </c>
      <c r="F115" s="97">
        <v>23</v>
      </c>
      <c r="G115" s="97">
        <v>23</v>
      </c>
      <c r="H115" s="97">
        <v>23</v>
      </c>
      <c r="I115" s="95" t="s">
        <v>538</v>
      </c>
      <c r="J115" s="95" t="s">
        <v>489</v>
      </c>
      <c r="K115" s="97" t="s">
        <v>403</v>
      </c>
      <c r="L115" s="97" t="s">
        <v>539</v>
      </c>
      <c r="M115" s="97" t="s">
        <v>428</v>
      </c>
      <c r="N115" s="97" t="s">
        <v>391</v>
      </c>
      <c r="O115" s="97" t="s">
        <v>466</v>
      </c>
      <c r="P115" s="97" t="s">
        <v>393</v>
      </c>
      <c r="Q115" s="95" t="s">
        <v>394</v>
      </c>
      <c r="R115" s="95" t="s">
        <v>429</v>
      </c>
      <c r="S115" s="31" t="s">
        <v>152</v>
      </c>
      <c r="T115" s="31" t="s">
        <v>152</v>
      </c>
      <c r="U115" s="107" t="s">
        <v>542</v>
      </c>
      <c r="V115" s="33" t="s">
        <v>152</v>
      </c>
    </row>
    <row r="116" spans="1:22" ht="409.5" x14ac:dyDescent="0.25">
      <c r="A116" s="44" t="s">
        <v>892</v>
      </c>
      <c r="B116" s="94" t="s">
        <v>543</v>
      </c>
      <c r="C116" s="95" t="s">
        <v>449</v>
      </c>
      <c r="D116" s="97">
        <v>178843.5</v>
      </c>
      <c r="E116" s="97" t="s">
        <v>456</v>
      </c>
      <c r="F116" s="97">
        <v>92500</v>
      </c>
      <c r="G116" s="97">
        <v>92500</v>
      </c>
      <c r="H116" s="97">
        <v>92500</v>
      </c>
      <c r="I116" s="95" t="s">
        <v>534</v>
      </c>
      <c r="J116" s="95" t="s">
        <v>489</v>
      </c>
      <c r="K116" s="97" t="s">
        <v>403</v>
      </c>
      <c r="L116" s="97" t="s">
        <v>544</v>
      </c>
      <c r="M116" s="97" t="s">
        <v>428</v>
      </c>
      <c r="N116" s="97" t="s">
        <v>391</v>
      </c>
      <c r="O116" s="97" t="s">
        <v>466</v>
      </c>
      <c r="P116" s="97" t="s">
        <v>393</v>
      </c>
      <c r="Q116" s="95" t="s">
        <v>394</v>
      </c>
      <c r="R116" s="95" t="s">
        <v>429</v>
      </c>
      <c r="S116" s="31" t="s">
        <v>152</v>
      </c>
      <c r="T116" s="31" t="s">
        <v>152</v>
      </c>
      <c r="U116" s="107" t="s">
        <v>545</v>
      </c>
      <c r="V116" s="33" t="s">
        <v>152</v>
      </c>
    </row>
    <row r="117" spans="1:22" ht="409.5" x14ac:dyDescent="0.25">
      <c r="A117" s="44" t="s">
        <v>893</v>
      </c>
      <c r="B117" s="94" t="s">
        <v>546</v>
      </c>
      <c r="C117" s="95" t="s">
        <v>449</v>
      </c>
      <c r="D117" s="97">
        <v>513655.79</v>
      </c>
      <c r="E117" s="97" t="s">
        <v>389</v>
      </c>
      <c r="F117" s="97">
        <v>192399</v>
      </c>
      <c r="G117" s="97">
        <v>192399</v>
      </c>
      <c r="H117" s="97">
        <v>192399</v>
      </c>
      <c r="I117" s="95" t="s">
        <v>534</v>
      </c>
      <c r="J117" s="95" t="s">
        <v>489</v>
      </c>
      <c r="K117" s="97" t="s">
        <v>405</v>
      </c>
      <c r="L117" s="97" t="s">
        <v>547</v>
      </c>
      <c r="M117" s="97" t="s">
        <v>428</v>
      </c>
      <c r="N117" s="97" t="s">
        <v>391</v>
      </c>
      <c r="O117" s="97" t="s">
        <v>466</v>
      </c>
      <c r="P117" s="97" t="s">
        <v>393</v>
      </c>
      <c r="Q117" s="95" t="s">
        <v>394</v>
      </c>
      <c r="R117" s="95" t="s">
        <v>429</v>
      </c>
      <c r="S117" s="31" t="s">
        <v>152</v>
      </c>
      <c r="T117" s="31"/>
      <c r="U117" s="107" t="s">
        <v>548</v>
      </c>
      <c r="V117" s="33" t="s">
        <v>152</v>
      </c>
    </row>
    <row r="118" spans="1:22" ht="409.5" x14ac:dyDescent="0.25">
      <c r="A118" s="44" t="s">
        <v>894</v>
      </c>
      <c r="B118" s="94" t="s">
        <v>550</v>
      </c>
      <c r="C118" s="97" t="s">
        <v>405</v>
      </c>
      <c r="D118" s="97">
        <v>462188.12</v>
      </c>
      <c r="E118" s="97" t="s">
        <v>389</v>
      </c>
      <c r="F118" s="97">
        <v>0</v>
      </c>
      <c r="G118" s="97">
        <v>0</v>
      </c>
      <c r="H118" s="97">
        <v>0</v>
      </c>
      <c r="I118" s="95" t="s">
        <v>551</v>
      </c>
      <c r="J118" s="95" t="s">
        <v>552</v>
      </c>
      <c r="K118" s="97" t="s">
        <v>405</v>
      </c>
      <c r="L118" s="97" t="s">
        <v>553</v>
      </c>
      <c r="M118" s="97" t="s">
        <v>428</v>
      </c>
      <c r="N118" s="97" t="s">
        <v>391</v>
      </c>
      <c r="O118" s="97" t="s">
        <v>554</v>
      </c>
      <c r="P118" s="97" t="s">
        <v>393</v>
      </c>
      <c r="Q118" s="95" t="s">
        <v>394</v>
      </c>
      <c r="R118" s="95" t="s">
        <v>429</v>
      </c>
      <c r="S118" s="31" t="s">
        <v>152</v>
      </c>
      <c r="T118" s="31"/>
      <c r="U118" s="107" t="s">
        <v>555</v>
      </c>
      <c r="V118" s="33" t="s">
        <v>152</v>
      </c>
    </row>
    <row r="119" spans="1:22" ht="195" x14ac:dyDescent="0.25">
      <c r="A119" s="44" t="s">
        <v>895</v>
      </c>
      <c r="B119" s="94" t="s">
        <v>556</v>
      </c>
      <c r="C119" s="95" t="s">
        <v>86</v>
      </c>
      <c r="D119" s="97">
        <v>368384.69</v>
      </c>
      <c r="E119" s="97" t="s">
        <v>434</v>
      </c>
      <c r="F119" s="97">
        <v>0</v>
      </c>
      <c r="G119" s="97">
        <v>0</v>
      </c>
      <c r="H119" s="97">
        <v>0</v>
      </c>
      <c r="I119" s="95">
        <v>2023</v>
      </c>
      <c r="J119" s="95" t="s">
        <v>152</v>
      </c>
      <c r="K119" s="97" t="s">
        <v>152</v>
      </c>
      <c r="L119" s="97" t="s">
        <v>557</v>
      </c>
      <c r="M119" s="97" t="s">
        <v>441</v>
      </c>
      <c r="N119" s="97" t="s">
        <v>391</v>
      </c>
      <c r="O119" s="97" t="s">
        <v>558</v>
      </c>
      <c r="P119" s="97" t="s">
        <v>447</v>
      </c>
      <c r="Q119" s="95" t="s">
        <v>409</v>
      </c>
      <c r="R119" s="95" t="s">
        <v>429</v>
      </c>
      <c r="S119" s="31" t="s">
        <v>152</v>
      </c>
      <c r="T119" s="31" t="s">
        <v>152</v>
      </c>
      <c r="U119" s="69" t="s">
        <v>152</v>
      </c>
      <c r="V119" s="31" t="s">
        <v>152</v>
      </c>
    </row>
    <row r="120" spans="1:22" ht="409.5" x14ac:dyDescent="0.25">
      <c r="A120" s="44" t="s">
        <v>896</v>
      </c>
      <c r="B120" s="99" t="s">
        <v>559</v>
      </c>
      <c r="C120" s="99" t="s">
        <v>121</v>
      </c>
      <c r="D120" s="116">
        <v>2294241.91</v>
      </c>
      <c r="E120" s="99" t="s">
        <v>560</v>
      </c>
      <c r="F120" s="109">
        <v>568788</v>
      </c>
      <c r="G120" s="109">
        <v>568788</v>
      </c>
      <c r="H120" s="109">
        <v>568788</v>
      </c>
      <c r="I120" s="45">
        <v>2022</v>
      </c>
      <c r="J120" s="45">
        <v>2025</v>
      </c>
      <c r="K120" s="99" t="s">
        <v>49</v>
      </c>
      <c r="L120" s="99" t="s">
        <v>561</v>
      </c>
      <c r="M120" s="99" t="s">
        <v>390</v>
      </c>
      <c r="N120" s="97" t="s">
        <v>391</v>
      </c>
      <c r="O120" s="45" t="s">
        <v>562</v>
      </c>
      <c r="P120" s="99" t="s">
        <v>152</v>
      </c>
      <c r="Q120" s="99" t="s">
        <v>563</v>
      </c>
      <c r="R120" s="99" t="s">
        <v>564</v>
      </c>
      <c r="S120" s="31" t="s">
        <v>152</v>
      </c>
      <c r="T120" s="31" t="s">
        <v>152</v>
      </c>
      <c r="U120" s="99" t="s">
        <v>565</v>
      </c>
      <c r="V120" s="33" t="s">
        <v>152</v>
      </c>
    </row>
    <row r="121" spans="1:22" ht="405.75" thickBot="1" x14ac:dyDescent="0.3">
      <c r="A121" s="88" t="s">
        <v>897</v>
      </c>
      <c r="B121" s="104" t="s">
        <v>566</v>
      </c>
      <c r="C121" s="90" t="s">
        <v>86</v>
      </c>
      <c r="D121" s="97">
        <v>135942.18</v>
      </c>
      <c r="E121" s="91" t="s">
        <v>567</v>
      </c>
      <c r="F121" s="91">
        <v>56604</v>
      </c>
      <c r="G121" s="91">
        <v>56604</v>
      </c>
      <c r="H121" s="91">
        <v>56604</v>
      </c>
      <c r="I121" s="110">
        <v>2023</v>
      </c>
      <c r="J121" s="110">
        <v>2024</v>
      </c>
      <c r="K121" s="91" t="s">
        <v>86</v>
      </c>
      <c r="L121" s="91" t="s">
        <v>568</v>
      </c>
      <c r="M121" s="91" t="s">
        <v>390</v>
      </c>
      <c r="N121" s="91" t="s">
        <v>391</v>
      </c>
      <c r="O121" s="91" t="s">
        <v>569</v>
      </c>
      <c r="P121" s="91" t="s">
        <v>152</v>
      </c>
      <c r="Q121" s="90" t="s">
        <v>570</v>
      </c>
      <c r="R121" s="90" t="s">
        <v>429</v>
      </c>
      <c r="S121" s="88" t="s">
        <v>152</v>
      </c>
      <c r="T121" s="88" t="s">
        <v>152</v>
      </c>
      <c r="U121" s="106" t="s">
        <v>571</v>
      </c>
      <c r="V121" s="38" t="s">
        <v>152</v>
      </c>
    </row>
    <row r="122" spans="1:22" ht="409.5" x14ac:dyDescent="0.25">
      <c r="A122" s="44" t="s">
        <v>898</v>
      </c>
      <c r="B122" s="94" t="s">
        <v>572</v>
      </c>
      <c r="C122" s="95" t="s">
        <v>86</v>
      </c>
      <c r="D122" s="97">
        <v>380589.23</v>
      </c>
      <c r="E122" s="97" t="s">
        <v>434</v>
      </c>
      <c r="F122" s="97">
        <v>0</v>
      </c>
      <c r="G122" s="97">
        <v>0</v>
      </c>
      <c r="H122" s="97">
        <v>0</v>
      </c>
      <c r="I122" s="95">
        <v>2022</v>
      </c>
      <c r="J122" s="95">
        <v>2024</v>
      </c>
      <c r="K122" s="97" t="s">
        <v>405</v>
      </c>
      <c r="L122" s="97" t="s">
        <v>573</v>
      </c>
      <c r="M122" s="97" t="s">
        <v>441</v>
      </c>
      <c r="N122" s="97" t="s">
        <v>391</v>
      </c>
      <c r="O122" s="97" t="s">
        <v>574</v>
      </c>
      <c r="P122" s="97" t="s">
        <v>575</v>
      </c>
      <c r="Q122" s="95" t="s">
        <v>409</v>
      </c>
      <c r="R122" s="95" t="s">
        <v>429</v>
      </c>
      <c r="S122" s="44">
        <v>2</v>
      </c>
      <c r="T122" s="44">
        <v>0</v>
      </c>
      <c r="U122" s="107" t="s">
        <v>576</v>
      </c>
      <c r="V122" s="33" t="s">
        <v>152</v>
      </c>
    </row>
    <row r="123" spans="1:22" ht="409.5" x14ac:dyDescent="0.25">
      <c r="A123" s="44" t="s">
        <v>899</v>
      </c>
      <c r="B123" s="94" t="s">
        <v>577</v>
      </c>
      <c r="C123" s="95" t="s">
        <v>86</v>
      </c>
      <c r="D123" s="97">
        <v>236421.5</v>
      </c>
      <c r="E123" s="97" t="s">
        <v>434</v>
      </c>
      <c r="F123" s="97">
        <v>67166.880000000005</v>
      </c>
      <c r="G123" s="97">
        <v>67166.880000000005</v>
      </c>
      <c r="H123" s="97">
        <v>67166.880000000005</v>
      </c>
      <c r="I123" s="95">
        <v>2022</v>
      </c>
      <c r="J123" s="95">
        <v>2024</v>
      </c>
      <c r="K123" s="97" t="s">
        <v>86</v>
      </c>
      <c r="L123" s="97" t="s">
        <v>435</v>
      </c>
      <c r="M123" s="97" t="s">
        <v>390</v>
      </c>
      <c r="N123" s="97" t="s">
        <v>391</v>
      </c>
      <c r="O123" s="97" t="s">
        <v>574</v>
      </c>
      <c r="P123" s="97" t="s">
        <v>447</v>
      </c>
      <c r="Q123" s="95" t="s">
        <v>409</v>
      </c>
      <c r="R123" s="95" t="s">
        <v>429</v>
      </c>
      <c r="S123" s="44">
        <v>9</v>
      </c>
      <c r="T123" s="44">
        <v>0</v>
      </c>
      <c r="U123" s="107" t="s">
        <v>578</v>
      </c>
      <c r="V123" s="33" t="s">
        <v>152</v>
      </c>
    </row>
    <row r="124" spans="1:22" ht="409.5" x14ac:dyDescent="0.25">
      <c r="A124" s="44" t="s">
        <v>900</v>
      </c>
      <c r="B124" s="94" t="s">
        <v>572</v>
      </c>
      <c r="C124" s="95" t="s">
        <v>86</v>
      </c>
      <c r="D124" s="97">
        <v>210971.49</v>
      </c>
      <c r="E124" s="97" t="s">
        <v>434</v>
      </c>
      <c r="F124" s="97">
        <v>0</v>
      </c>
      <c r="G124" s="97">
        <v>6700</v>
      </c>
      <c r="H124" s="97">
        <v>0</v>
      </c>
      <c r="I124" s="95">
        <v>2022</v>
      </c>
      <c r="J124" s="95">
        <v>2024</v>
      </c>
      <c r="K124" s="97" t="s">
        <v>86</v>
      </c>
      <c r="L124" s="97" t="s">
        <v>435</v>
      </c>
      <c r="M124" s="97" t="s">
        <v>390</v>
      </c>
      <c r="N124" s="97" t="s">
        <v>391</v>
      </c>
      <c r="O124" s="97" t="s">
        <v>579</v>
      </c>
      <c r="P124" s="97" t="s">
        <v>447</v>
      </c>
      <c r="Q124" s="95" t="s">
        <v>409</v>
      </c>
      <c r="R124" s="95" t="s">
        <v>429</v>
      </c>
      <c r="S124" s="44">
        <v>6</v>
      </c>
      <c r="T124" s="44">
        <v>0</v>
      </c>
      <c r="U124" s="107" t="s">
        <v>580</v>
      </c>
      <c r="V124" s="33" t="s">
        <v>152</v>
      </c>
    </row>
    <row r="125" spans="1:22" ht="409.5" x14ac:dyDescent="0.25">
      <c r="A125" s="44" t="s">
        <v>901</v>
      </c>
      <c r="B125" s="94" t="s">
        <v>572</v>
      </c>
      <c r="C125" s="95" t="s">
        <v>86</v>
      </c>
      <c r="D125" s="97">
        <v>178854.58</v>
      </c>
      <c r="E125" s="97" t="s">
        <v>434</v>
      </c>
      <c r="F125" s="97">
        <v>0</v>
      </c>
      <c r="G125" s="97">
        <v>6700</v>
      </c>
      <c r="H125" s="97">
        <v>0</v>
      </c>
      <c r="I125" s="95">
        <v>2022</v>
      </c>
      <c r="J125" s="95">
        <v>2024</v>
      </c>
      <c r="K125" s="97" t="s">
        <v>86</v>
      </c>
      <c r="L125" s="97" t="s">
        <v>435</v>
      </c>
      <c r="M125" s="97" t="s">
        <v>390</v>
      </c>
      <c r="N125" s="97" t="s">
        <v>391</v>
      </c>
      <c r="O125" s="97" t="s">
        <v>579</v>
      </c>
      <c r="P125" s="97" t="s">
        <v>447</v>
      </c>
      <c r="Q125" s="95" t="s">
        <v>409</v>
      </c>
      <c r="R125" s="95" t="s">
        <v>429</v>
      </c>
      <c r="S125" s="44">
        <v>6</v>
      </c>
      <c r="T125" s="44">
        <v>0</v>
      </c>
      <c r="U125" s="107" t="s">
        <v>581</v>
      </c>
      <c r="V125" s="33" t="s">
        <v>152</v>
      </c>
    </row>
    <row r="126" spans="1:22" ht="409.5" x14ac:dyDescent="0.25">
      <c r="A126" s="88" t="s">
        <v>902</v>
      </c>
      <c r="B126" s="104" t="s">
        <v>483</v>
      </c>
      <c r="C126" s="90" t="s">
        <v>582</v>
      </c>
      <c r="D126" s="96">
        <v>287742.15999999997</v>
      </c>
      <c r="E126" s="91" t="s">
        <v>389</v>
      </c>
      <c r="F126" s="91">
        <v>143228.318</v>
      </c>
      <c r="G126" s="91">
        <v>143228.318</v>
      </c>
      <c r="H126" s="91">
        <v>143228.318</v>
      </c>
      <c r="I126" s="90" t="s">
        <v>512</v>
      </c>
      <c r="J126" s="90">
        <v>2027</v>
      </c>
      <c r="K126" s="91" t="s">
        <v>583</v>
      </c>
      <c r="L126" s="91" t="s">
        <v>584</v>
      </c>
      <c r="M126" s="91" t="s">
        <v>585</v>
      </c>
      <c r="N126" s="91" t="s">
        <v>391</v>
      </c>
      <c r="O126" s="91" t="s">
        <v>586</v>
      </c>
      <c r="P126" s="91" t="s">
        <v>393</v>
      </c>
      <c r="Q126" s="90" t="s">
        <v>394</v>
      </c>
      <c r="R126" s="90" t="s">
        <v>587</v>
      </c>
      <c r="S126" s="88">
        <v>2</v>
      </c>
      <c r="T126" s="88">
        <v>4320.2240000000002</v>
      </c>
      <c r="U126" s="89" t="s">
        <v>588</v>
      </c>
      <c r="V126" s="38" t="s">
        <v>152</v>
      </c>
    </row>
    <row r="127" spans="1:22" ht="409.5" x14ac:dyDescent="0.25">
      <c r="A127" s="44" t="s">
        <v>903</v>
      </c>
      <c r="B127" s="108" t="s">
        <v>591</v>
      </c>
      <c r="C127" s="97" t="s">
        <v>405</v>
      </c>
      <c r="D127" s="97">
        <v>210294.64</v>
      </c>
      <c r="E127" s="97" t="s">
        <v>389</v>
      </c>
      <c r="F127" s="97">
        <v>0</v>
      </c>
      <c r="G127" s="97">
        <v>0</v>
      </c>
      <c r="H127" s="97">
        <v>0</v>
      </c>
      <c r="I127" s="95" t="s">
        <v>551</v>
      </c>
      <c r="J127" s="95" t="s">
        <v>152</v>
      </c>
      <c r="K127" s="97" t="s">
        <v>405</v>
      </c>
      <c r="L127" s="97" t="s">
        <v>589</v>
      </c>
      <c r="M127" s="97" t="s">
        <v>199</v>
      </c>
      <c r="N127" s="97" t="s">
        <v>391</v>
      </c>
      <c r="O127" s="97" t="s">
        <v>590</v>
      </c>
      <c r="P127" s="97" t="s">
        <v>393</v>
      </c>
      <c r="Q127" s="95" t="s">
        <v>394</v>
      </c>
      <c r="R127" s="95" t="s">
        <v>429</v>
      </c>
      <c r="S127" s="44" t="s">
        <v>152</v>
      </c>
      <c r="T127" s="44" t="s">
        <v>152</v>
      </c>
      <c r="U127" s="107" t="s">
        <v>592</v>
      </c>
      <c r="V127" s="33" t="s">
        <v>152</v>
      </c>
    </row>
    <row r="128" spans="1:22" ht="195" x14ac:dyDescent="0.25">
      <c r="A128" s="88" t="s">
        <v>904</v>
      </c>
      <c r="B128" s="111" t="s">
        <v>593</v>
      </c>
      <c r="C128" s="91" t="s">
        <v>594</v>
      </c>
      <c r="D128" s="140">
        <v>148706.70000000001</v>
      </c>
      <c r="E128" s="91" t="s">
        <v>389</v>
      </c>
      <c r="F128" s="91">
        <v>0</v>
      </c>
      <c r="G128" s="91">
        <v>0</v>
      </c>
      <c r="H128" s="91">
        <v>0</v>
      </c>
      <c r="I128" s="90" t="s">
        <v>152</v>
      </c>
      <c r="J128" s="90" t="s">
        <v>152</v>
      </c>
      <c r="K128" s="91" t="s">
        <v>595</v>
      </c>
      <c r="L128" s="91" t="s">
        <v>596</v>
      </c>
      <c r="M128" s="91" t="s">
        <v>594</v>
      </c>
      <c r="N128" s="91" t="s">
        <v>391</v>
      </c>
      <c r="O128" s="91" t="s">
        <v>597</v>
      </c>
      <c r="P128" s="91" t="s">
        <v>447</v>
      </c>
      <c r="Q128" s="90" t="s">
        <v>409</v>
      </c>
      <c r="R128" s="90" t="s">
        <v>152</v>
      </c>
      <c r="S128" s="88" t="s">
        <v>152</v>
      </c>
      <c r="T128" s="88" t="s">
        <v>152</v>
      </c>
      <c r="U128" s="106" t="s">
        <v>152</v>
      </c>
      <c r="V128" s="38" t="s">
        <v>152</v>
      </c>
    </row>
    <row r="129" spans="1:22" ht="409.5" x14ac:dyDescent="0.25">
      <c r="A129" s="44" t="s">
        <v>905</v>
      </c>
      <c r="B129" s="112" t="s">
        <v>599</v>
      </c>
      <c r="C129" s="113" t="s">
        <v>403</v>
      </c>
      <c r="D129" s="114">
        <v>838269.31186999998</v>
      </c>
      <c r="E129" s="97" t="s">
        <v>389</v>
      </c>
      <c r="F129" s="97">
        <v>364</v>
      </c>
      <c r="G129" s="97">
        <v>364</v>
      </c>
      <c r="H129" s="97">
        <v>364</v>
      </c>
      <c r="I129" s="95" t="s">
        <v>431</v>
      </c>
      <c r="J129" s="95" t="s">
        <v>549</v>
      </c>
      <c r="K129" s="97" t="s">
        <v>405</v>
      </c>
      <c r="L129" s="97" t="s">
        <v>600</v>
      </c>
      <c r="M129" s="97" t="s">
        <v>441</v>
      </c>
      <c r="N129" s="97" t="s">
        <v>391</v>
      </c>
      <c r="O129" s="97" t="s">
        <v>601</v>
      </c>
      <c r="P129" s="97" t="s">
        <v>393</v>
      </c>
      <c r="Q129" s="95" t="s">
        <v>394</v>
      </c>
      <c r="R129" s="95" t="s">
        <v>429</v>
      </c>
      <c r="S129" s="44" t="s">
        <v>152</v>
      </c>
      <c r="T129" s="44" t="s">
        <v>152</v>
      </c>
      <c r="U129" s="107" t="s">
        <v>602</v>
      </c>
      <c r="V129" s="33" t="s">
        <v>152</v>
      </c>
    </row>
    <row r="130" spans="1:22" ht="409.5" x14ac:dyDescent="0.25">
      <c r="A130" s="44" t="s">
        <v>906</v>
      </c>
      <c r="B130" s="115" t="s">
        <v>603</v>
      </c>
      <c r="C130" s="116" t="s">
        <v>403</v>
      </c>
      <c r="D130" s="114">
        <v>401805.42953000002</v>
      </c>
      <c r="E130" s="97" t="s">
        <v>389</v>
      </c>
      <c r="F130" s="97">
        <v>732</v>
      </c>
      <c r="G130" s="97">
        <v>732</v>
      </c>
      <c r="H130" s="97">
        <v>732</v>
      </c>
      <c r="I130" s="95" t="s">
        <v>431</v>
      </c>
      <c r="J130" s="95" t="s">
        <v>549</v>
      </c>
      <c r="K130" s="97" t="s">
        <v>405</v>
      </c>
      <c r="L130" s="97" t="s">
        <v>600</v>
      </c>
      <c r="M130" s="97" t="s">
        <v>598</v>
      </c>
      <c r="N130" s="97" t="s">
        <v>391</v>
      </c>
      <c r="O130" s="97" t="s">
        <v>604</v>
      </c>
      <c r="P130" s="97" t="s">
        <v>393</v>
      </c>
      <c r="Q130" s="95" t="s">
        <v>394</v>
      </c>
      <c r="R130" s="95" t="s">
        <v>429</v>
      </c>
      <c r="S130" s="44" t="s">
        <v>152</v>
      </c>
      <c r="T130" s="44" t="s">
        <v>152</v>
      </c>
      <c r="U130" s="107" t="s">
        <v>605</v>
      </c>
      <c r="V130" s="33" t="s">
        <v>152</v>
      </c>
    </row>
    <row r="131" spans="1:22" ht="409.5" x14ac:dyDescent="0.25">
      <c r="A131" s="44" t="s">
        <v>907</v>
      </c>
      <c r="B131" s="112" t="s">
        <v>606</v>
      </c>
      <c r="C131" s="116" t="s">
        <v>403</v>
      </c>
      <c r="D131" s="114">
        <v>868273.1</v>
      </c>
      <c r="E131" s="97" t="s">
        <v>389</v>
      </c>
      <c r="F131" s="97">
        <v>0</v>
      </c>
      <c r="G131" s="97">
        <v>0</v>
      </c>
      <c r="H131" s="97">
        <v>0</v>
      </c>
      <c r="I131" s="95" t="s">
        <v>607</v>
      </c>
      <c r="J131" s="95" t="s">
        <v>608</v>
      </c>
      <c r="K131" s="97" t="s">
        <v>609</v>
      </c>
      <c r="L131" s="97" t="s">
        <v>610</v>
      </c>
      <c r="M131" s="97" t="s">
        <v>611</v>
      </c>
      <c r="N131" s="97" t="s">
        <v>391</v>
      </c>
      <c r="O131" s="97" t="s">
        <v>152</v>
      </c>
      <c r="P131" s="97" t="s">
        <v>393</v>
      </c>
      <c r="Q131" s="95" t="s">
        <v>394</v>
      </c>
      <c r="R131" s="95" t="s">
        <v>612</v>
      </c>
      <c r="S131" s="44" t="s">
        <v>152</v>
      </c>
      <c r="T131" s="44" t="s">
        <v>152</v>
      </c>
      <c r="U131" s="99" t="s">
        <v>613</v>
      </c>
      <c r="V131" s="33" t="s">
        <v>152</v>
      </c>
    </row>
    <row r="132" spans="1:22" ht="409.5" x14ac:dyDescent="0.25">
      <c r="A132" s="44" t="s">
        <v>908</v>
      </c>
      <c r="B132" s="112" t="s">
        <v>614</v>
      </c>
      <c r="C132" s="113" t="s">
        <v>514</v>
      </c>
      <c r="D132" s="114">
        <v>106045.72</v>
      </c>
      <c r="E132" s="97" t="s">
        <v>389</v>
      </c>
      <c r="F132" s="97">
        <v>62</v>
      </c>
      <c r="G132" s="97">
        <v>62</v>
      </c>
      <c r="H132" s="97">
        <v>62</v>
      </c>
      <c r="I132" s="95" t="s">
        <v>472</v>
      </c>
      <c r="J132" s="95" t="s">
        <v>549</v>
      </c>
      <c r="K132" s="97" t="s">
        <v>405</v>
      </c>
      <c r="L132" s="97" t="s">
        <v>615</v>
      </c>
      <c r="M132" s="97" t="s">
        <v>616</v>
      </c>
      <c r="N132" s="97" t="s">
        <v>391</v>
      </c>
      <c r="O132" s="97" t="s">
        <v>617</v>
      </c>
      <c r="P132" s="97" t="s">
        <v>393</v>
      </c>
      <c r="Q132" s="95" t="s">
        <v>394</v>
      </c>
      <c r="R132" s="95" t="s">
        <v>429</v>
      </c>
      <c r="S132" s="44" t="s">
        <v>152</v>
      </c>
      <c r="T132" s="44" t="s">
        <v>152</v>
      </c>
      <c r="U132" s="99" t="s">
        <v>618</v>
      </c>
      <c r="V132" s="33" t="s">
        <v>152</v>
      </c>
    </row>
    <row r="133" spans="1:22" ht="390" x14ac:dyDescent="0.25">
      <c r="A133" s="44" t="s">
        <v>909</v>
      </c>
      <c r="B133" s="112" t="s">
        <v>619</v>
      </c>
      <c r="C133" s="113" t="s">
        <v>86</v>
      </c>
      <c r="D133" s="114">
        <v>457300</v>
      </c>
      <c r="E133" s="97" t="s">
        <v>389</v>
      </c>
      <c r="F133" s="97">
        <v>0</v>
      </c>
      <c r="G133" s="97">
        <v>0</v>
      </c>
      <c r="H133" s="97">
        <v>0</v>
      </c>
      <c r="I133" s="95" t="s">
        <v>620</v>
      </c>
      <c r="J133" s="95" t="s">
        <v>608</v>
      </c>
      <c r="K133" s="97" t="s">
        <v>609</v>
      </c>
      <c r="L133" s="97" t="s">
        <v>610</v>
      </c>
      <c r="M133" s="97" t="s">
        <v>621</v>
      </c>
      <c r="N133" s="97" t="s">
        <v>391</v>
      </c>
      <c r="O133" s="97" t="s">
        <v>152</v>
      </c>
      <c r="P133" s="97" t="s">
        <v>393</v>
      </c>
      <c r="Q133" s="95" t="s">
        <v>394</v>
      </c>
      <c r="R133" s="95" t="s">
        <v>622</v>
      </c>
      <c r="S133" s="44" t="s">
        <v>152</v>
      </c>
      <c r="T133" s="44" t="s">
        <v>152</v>
      </c>
      <c r="U133" s="99" t="s">
        <v>623</v>
      </c>
      <c r="V133" s="33" t="s">
        <v>152</v>
      </c>
    </row>
    <row r="134" spans="1:22" x14ac:dyDescent="0.25">
      <c r="A134" s="156" t="s">
        <v>624</v>
      </c>
      <c r="B134" s="156"/>
      <c r="C134" s="156"/>
      <c r="D134" s="156"/>
      <c r="E134" s="156"/>
      <c r="F134" s="156"/>
      <c r="G134" s="156"/>
      <c r="H134" s="156"/>
      <c r="I134" s="156"/>
      <c r="J134" s="156"/>
      <c r="K134" s="156"/>
      <c r="L134" s="156"/>
      <c r="M134" s="156"/>
      <c r="N134" s="156"/>
      <c r="O134" s="156"/>
      <c r="P134" s="156"/>
      <c r="Q134" s="156"/>
      <c r="R134" s="156"/>
      <c r="S134" s="44"/>
      <c r="T134" s="44"/>
      <c r="U134" s="99"/>
      <c r="V134" s="33" t="s">
        <v>152</v>
      </c>
    </row>
    <row r="135" spans="1:22" ht="409.5" x14ac:dyDescent="0.25">
      <c r="A135" s="99" t="s">
        <v>910</v>
      </c>
      <c r="B135" s="99" t="s">
        <v>625</v>
      </c>
      <c r="C135" s="117" t="s">
        <v>49</v>
      </c>
      <c r="D135" s="147">
        <v>209396.73</v>
      </c>
      <c r="E135" s="99" t="s">
        <v>626</v>
      </c>
      <c r="F135" s="118">
        <v>167517</v>
      </c>
      <c r="G135" s="118">
        <v>52367.62</v>
      </c>
      <c r="H135" s="118">
        <v>38850.83</v>
      </c>
      <c r="I135" s="33">
        <v>2022</v>
      </c>
      <c r="J135" s="33">
        <v>2023</v>
      </c>
      <c r="K135" s="99" t="s">
        <v>627</v>
      </c>
      <c r="L135" s="99" t="s">
        <v>628</v>
      </c>
      <c r="M135" s="117" t="s">
        <v>49</v>
      </c>
      <c r="N135" s="97" t="s">
        <v>391</v>
      </c>
      <c r="O135" s="99" t="s">
        <v>629</v>
      </c>
      <c r="P135" s="99" t="s">
        <v>630</v>
      </c>
      <c r="Q135" s="99" t="s">
        <v>631</v>
      </c>
      <c r="R135" s="99" t="s">
        <v>632</v>
      </c>
      <c r="S135" s="44" t="s">
        <v>152</v>
      </c>
      <c r="T135" s="44" t="s">
        <v>152</v>
      </c>
      <c r="U135" s="99" t="s">
        <v>633</v>
      </c>
      <c r="V135" s="33" t="s">
        <v>152</v>
      </c>
    </row>
    <row r="136" spans="1:22" ht="409.5" x14ac:dyDescent="0.25">
      <c r="A136" s="99" t="s">
        <v>634</v>
      </c>
      <c r="B136" s="99" t="s">
        <v>634</v>
      </c>
      <c r="C136" s="117" t="s">
        <v>49</v>
      </c>
      <c r="D136" s="115">
        <v>372883.68</v>
      </c>
      <c r="E136" s="99" t="s">
        <v>635</v>
      </c>
      <c r="F136" s="118" t="s">
        <v>636</v>
      </c>
      <c r="G136" s="118">
        <v>1600</v>
      </c>
      <c r="H136" s="118" t="s">
        <v>637</v>
      </c>
      <c r="I136" s="32">
        <v>2023</v>
      </c>
      <c r="J136" s="32">
        <v>2026</v>
      </c>
      <c r="K136" s="112" t="s">
        <v>638</v>
      </c>
      <c r="L136" s="119" t="s">
        <v>95</v>
      </c>
      <c r="M136" s="117" t="s">
        <v>49</v>
      </c>
      <c r="N136" s="97" t="s">
        <v>391</v>
      </c>
      <c r="O136" s="117" t="s">
        <v>639</v>
      </c>
      <c r="P136" s="99" t="s">
        <v>630</v>
      </c>
      <c r="Q136" s="99" t="s">
        <v>631</v>
      </c>
      <c r="R136" s="99" t="s">
        <v>640</v>
      </c>
      <c r="S136" s="44" t="s">
        <v>152</v>
      </c>
      <c r="T136" s="44" t="s">
        <v>152</v>
      </c>
      <c r="U136" s="99" t="s">
        <v>641</v>
      </c>
      <c r="V136" s="33" t="s">
        <v>152</v>
      </c>
    </row>
    <row r="137" spans="1:22" ht="210" x14ac:dyDescent="0.25">
      <c r="A137" s="99" t="s">
        <v>642</v>
      </c>
      <c r="B137" s="99" t="s">
        <v>642</v>
      </c>
      <c r="C137" s="117" t="s">
        <v>49</v>
      </c>
      <c r="D137" s="115">
        <v>444790</v>
      </c>
      <c r="E137" s="99" t="s">
        <v>643</v>
      </c>
      <c r="F137" s="106" t="s">
        <v>152</v>
      </c>
      <c r="G137" s="118" t="s">
        <v>644</v>
      </c>
      <c r="H137" s="106" t="s">
        <v>152</v>
      </c>
      <c r="I137" s="117">
        <v>2023</v>
      </c>
      <c r="J137" s="117">
        <v>2023</v>
      </c>
      <c r="K137" s="99" t="s">
        <v>627</v>
      </c>
      <c r="L137" s="112" t="s">
        <v>645</v>
      </c>
      <c r="M137" s="117" t="s">
        <v>49</v>
      </c>
      <c r="N137" s="97" t="s">
        <v>391</v>
      </c>
      <c r="O137" s="99" t="s">
        <v>646</v>
      </c>
      <c r="P137" s="99" t="s">
        <v>647</v>
      </c>
      <c r="Q137" s="99" t="s">
        <v>648</v>
      </c>
      <c r="R137" s="99" t="s">
        <v>649</v>
      </c>
      <c r="S137" s="44" t="s">
        <v>152</v>
      </c>
      <c r="T137" s="44" t="s">
        <v>152</v>
      </c>
      <c r="U137" s="99" t="s">
        <v>650</v>
      </c>
      <c r="V137" s="33" t="s">
        <v>152</v>
      </c>
    </row>
    <row r="138" spans="1:22" ht="225" x14ac:dyDescent="0.25">
      <c r="A138" s="99" t="s">
        <v>651</v>
      </c>
      <c r="B138" s="99" t="s">
        <v>651</v>
      </c>
      <c r="C138" s="117" t="s">
        <v>49</v>
      </c>
      <c r="D138" s="115">
        <v>3609620</v>
      </c>
      <c r="E138" s="99" t="s">
        <v>652</v>
      </c>
      <c r="F138" s="106" t="s">
        <v>152</v>
      </c>
      <c r="G138" s="41" t="s">
        <v>653</v>
      </c>
      <c r="H138" s="106" t="s">
        <v>152</v>
      </c>
      <c r="I138" s="117">
        <v>2023</v>
      </c>
      <c r="J138" s="117">
        <v>2023</v>
      </c>
      <c r="K138" s="99" t="s">
        <v>627</v>
      </c>
      <c r="L138" s="112" t="s">
        <v>654</v>
      </c>
      <c r="M138" s="117" t="s">
        <v>49</v>
      </c>
      <c r="N138" s="97" t="s">
        <v>391</v>
      </c>
      <c r="O138" s="99" t="s">
        <v>646</v>
      </c>
      <c r="P138" s="99" t="s">
        <v>647</v>
      </c>
      <c r="Q138" s="99" t="s">
        <v>648</v>
      </c>
      <c r="R138" s="99" t="s">
        <v>649</v>
      </c>
      <c r="S138" s="44" t="s">
        <v>152</v>
      </c>
      <c r="T138" s="44" t="s">
        <v>152</v>
      </c>
      <c r="U138" s="99" t="s">
        <v>650</v>
      </c>
      <c r="V138" s="33" t="s">
        <v>152</v>
      </c>
    </row>
    <row r="139" spans="1:22" ht="165" x14ac:dyDescent="0.25">
      <c r="A139" s="99" t="s">
        <v>655</v>
      </c>
      <c r="B139" s="99" t="s">
        <v>655</v>
      </c>
      <c r="C139" s="117" t="s">
        <v>49</v>
      </c>
      <c r="D139" s="115">
        <v>8039000</v>
      </c>
      <c r="E139" s="99" t="s">
        <v>652</v>
      </c>
      <c r="F139" s="99" t="s">
        <v>152</v>
      </c>
      <c r="G139" s="99" t="s">
        <v>152</v>
      </c>
      <c r="H139" s="99" t="s">
        <v>152</v>
      </c>
      <c r="I139" s="33">
        <v>2025</v>
      </c>
      <c r="J139" s="33">
        <v>2025</v>
      </c>
      <c r="K139" s="99" t="s">
        <v>656</v>
      </c>
      <c r="L139" s="117" t="s">
        <v>95</v>
      </c>
      <c r="M139" s="117" t="s">
        <v>49</v>
      </c>
      <c r="N139" s="97" t="s">
        <v>391</v>
      </c>
      <c r="O139" s="117" t="s">
        <v>657</v>
      </c>
      <c r="P139" s="99" t="s">
        <v>647</v>
      </c>
      <c r="Q139" s="99" t="s">
        <v>648</v>
      </c>
      <c r="R139" s="99" t="s">
        <v>658</v>
      </c>
      <c r="S139" s="44" t="s">
        <v>152</v>
      </c>
      <c r="T139" s="44" t="s">
        <v>152</v>
      </c>
      <c r="U139" s="99" t="s">
        <v>659</v>
      </c>
      <c r="V139" s="33" t="s">
        <v>152</v>
      </c>
    </row>
    <row r="140" spans="1:22" ht="165" x14ac:dyDescent="0.25">
      <c r="A140" s="99" t="s">
        <v>660</v>
      </c>
      <c r="B140" s="99" t="s">
        <v>660</v>
      </c>
      <c r="C140" s="117" t="s">
        <v>49</v>
      </c>
      <c r="D140" s="115">
        <v>4989000</v>
      </c>
      <c r="E140" s="99" t="s">
        <v>652</v>
      </c>
      <c r="F140" s="99" t="s">
        <v>152</v>
      </c>
      <c r="G140" s="99" t="s">
        <v>152</v>
      </c>
      <c r="H140" s="99" t="s">
        <v>152</v>
      </c>
      <c r="I140" s="33">
        <v>2025</v>
      </c>
      <c r="J140" s="33">
        <v>2025</v>
      </c>
      <c r="K140" s="99" t="s">
        <v>656</v>
      </c>
      <c r="L140" s="117" t="s">
        <v>95</v>
      </c>
      <c r="M140" s="117" t="s">
        <v>49</v>
      </c>
      <c r="N140" s="97" t="s">
        <v>391</v>
      </c>
      <c r="O140" s="99" t="s">
        <v>661</v>
      </c>
      <c r="P140" s="99" t="s">
        <v>647</v>
      </c>
      <c r="Q140" s="99" t="s">
        <v>648</v>
      </c>
      <c r="R140" s="99" t="s">
        <v>662</v>
      </c>
      <c r="S140" s="44" t="s">
        <v>152</v>
      </c>
      <c r="T140" s="44" t="s">
        <v>152</v>
      </c>
      <c r="U140" s="99" t="s">
        <v>659</v>
      </c>
      <c r="V140" s="33" t="s">
        <v>152</v>
      </c>
    </row>
    <row r="141" spans="1:22" x14ac:dyDescent="0.25">
      <c r="A141" s="152" t="s">
        <v>772</v>
      </c>
      <c r="B141" s="153"/>
      <c r="C141" s="153"/>
      <c r="D141" s="153"/>
      <c r="E141" s="153"/>
      <c r="F141" s="153"/>
      <c r="G141" s="153"/>
      <c r="H141" s="153"/>
      <c r="I141" s="153"/>
      <c r="J141" s="153"/>
      <c r="K141" s="153"/>
      <c r="L141" s="153"/>
      <c r="M141" s="153"/>
      <c r="N141" s="153"/>
      <c r="O141" s="153"/>
      <c r="P141" s="153"/>
      <c r="Q141" s="153"/>
      <c r="R141" s="153"/>
      <c r="S141" s="153"/>
      <c r="T141" s="153"/>
      <c r="U141" s="153"/>
      <c r="V141" s="154"/>
    </row>
    <row r="142" spans="1:22" ht="300" x14ac:dyDescent="0.25">
      <c r="A142" s="120" t="s">
        <v>664</v>
      </c>
      <c r="B142" s="31" t="s">
        <v>665</v>
      </c>
      <c r="C142" s="121" t="s">
        <v>27</v>
      </c>
      <c r="D142" s="141">
        <v>3264692.9339999999</v>
      </c>
      <c r="E142" s="121" t="s">
        <v>666</v>
      </c>
      <c r="F142" s="121" t="s">
        <v>667</v>
      </c>
      <c r="G142" s="122">
        <v>61119.6</v>
      </c>
      <c r="H142" s="122">
        <v>56841.3</v>
      </c>
      <c r="I142" s="121">
        <v>2022</v>
      </c>
      <c r="J142" s="121">
        <v>2025</v>
      </c>
      <c r="K142" s="123" t="s">
        <v>169</v>
      </c>
      <c r="L142" s="124" t="s">
        <v>668</v>
      </c>
      <c r="M142" s="121" t="s">
        <v>49</v>
      </c>
      <c r="N142" s="121" t="s">
        <v>669</v>
      </c>
      <c r="O142" s="123" t="s">
        <v>670</v>
      </c>
      <c r="P142" s="123" t="s">
        <v>671</v>
      </c>
      <c r="Q142" s="123" t="s">
        <v>672</v>
      </c>
      <c r="R142" s="125" t="s">
        <v>673</v>
      </c>
      <c r="S142" s="123" t="s">
        <v>637</v>
      </c>
      <c r="T142" s="123" t="s">
        <v>637</v>
      </c>
      <c r="U142" s="123" t="s">
        <v>674</v>
      </c>
      <c r="V142" s="60"/>
    </row>
    <row r="143" spans="1:22" ht="315" x14ac:dyDescent="0.25">
      <c r="A143" s="41" t="s">
        <v>675</v>
      </c>
      <c r="B143" s="41" t="s">
        <v>676</v>
      </c>
      <c r="C143" s="41" t="s">
        <v>677</v>
      </c>
      <c r="D143" s="19">
        <v>2339864.64</v>
      </c>
      <c r="E143" s="41" t="s">
        <v>678</v>
      </c>
      <c r="F143" s="121">
        <v>0</v>
      </c>
      <c r="G143" s="124">
        <v>0</v>
      </c>
      <c r="H143" s="124">
        <v>0</v>
      </c>
      <c r="I143" s="41">
        <v>2023</v>
      </c>
      <c r="J143" s="41">
        <v>2024</v>
      </c>
      <c r="K143" s="126" t="s">
        <v>169</v>
      </c>
      <c r="L143" s="41" t="s">
        <v>679</v>
      </c>
      <c r="M143" s="41" t="s">
        <v>49</v>
      </c>
      <c r="N143" s="41" t="s">
        <v>680</v>
      </c>
      <c r="O143" s="126" t="s">
        <v>681</v>
      </c>
      <c r="P143" s="126" t="s">
        <v>682</v>
      </c>
      <c r="Q143" s="126" t="s">
        <v>683</v>
      </c>
      <c r="R143" s="126" t="s">
        <v>684</v>
      </c>
      <c r="S143" s="123" t="s">
        <v>637</v>
      </c>
      <c r="T143" s="123" t="s">
        <v>637</v>
      </c>
      <c r="U143" s="123" t="s">
        <v>685</v>
      </c>
      <c r="V143" s="126"/>
    </row>
    <row r="144" spans="1:22" ht="300" x14ac:dyDescent="0.25">
      <c r="A144" s="41" t="s">
        <v>686</v>
      </c>
      <c r="B144" s="41" t="s">
        <v>687</v>
      </c>
      <c r="C144" s="41" t="s">
        <v>688</v>
      </c>
      <c r="D144" s="19">
        <v>178546.1</v>
      </c>
      <c r="E144" s="41" t="s">
        <v>689</v>
      </c>
      <c r="F144" s="121">
        <v>0</v>
      </c>
      <c r="G144" s="122">
        <v>101.8</v>
      </c>
      <c r="H144" s="124">
        <v>0</v>
      </c>
      <c r="I144" s="41">
        <v>2023</v>
      </c>
      <c r="J144" s="41">
        <v>2025</v>
      </c>
      <c r="K144" s="126" t="s">
        <v>169</v>
      </c>
      <c r="L144" s="41" t="s">
        <v>690</v>
      </c>
      <c r="M144" s="41" t="s">
        <v>49</v>
      </c>
      <c r="N144" s="126" t="s">
        <v>691</v>
      </c>
      <c r="O144" s="126" t="s">
        <v>692</v>
      </c>
      <c r="P144" s="126" t="s">
        <v>693</v>
      </c>
      <c r="Q144" s="126" t="s">
        <v>694</v>
      </c>
      <c r="R144" s="41" t="s">
        <v>695</v>
      </c>
      <c r="S144" s="123" t="s">
        <v>637</v>
      </c>
      <c r="T144" s="123" t="s">
        <v>637</v>
      </c>
      <c r="U144" s="123" t="s">
        <v>696</v>
      </c>
      <c r="V144" s="60"/>
    </row>
    <row r="145" spans="1:22" ht="300" x14ac:dyDescent="0.25">
      <c r="A145" s="41" t="s">
        <v>697</v>
      </c>
      <c r="B145" s="41" t="s">
        <v>687</v>
      </c>
      <c r="C145" s="41" t="s">
        <v>336</v>
      </c>
      <c r="D145" s="19">
        <v>536543.6</v>
      </c>
      <c r="E145" s="41" t="s">
        <v>698</v>
      </c>
      <c r="F145" s="121">
        <v>0</v>
      </c>
      <c r="G145" s="122">
        <v>290915.90000000002</v>
      </c>
      <c r="H145" s="124">
        <v>0</v>
      </c>
      <c r="I145" s="41">
        <v>2014</v>
      </c>
      <c r="J145" s="41">
        <v>2023</v>
      </c>
      <c r="K145" s="126" t="s">
        <v>699</v>
      </c>
      <c r="L145" s="41" t="s">
        <v>700</v>
      </c>
      <c r="M145" s="41" t="s">
        <v>701</v>
      </c>
      <c r="N145" s="126" t="s">
        <v>702</v>
      </c>
      <c r="O145" s="126" t="s">
        <v>703</v>
      </c>
      <c r="P145" s="126" t="s">
        <v>693</v>
      </c>
      <c r="Q145" s="126" t="s">
        <v>704</v>
      </c>
      <c r="R145" s="41" t="s">
        <v>705</v>
      </c>
      <c r="S145" s="123" t="s">
        <v>637</v>
      </c>
      <c r="T145" s="123" t="s">
        <v>637</v>
      </c>
      <c r="U145" s="123" t="s">
        <v>706</v>
      </c>
      <c r="V145" s="60"/>
    </row>
    <row r="146" spans="1:22" ht="300" x14ac:dyDescent="0.25">
      <c r="A146" s="41" t="s">
        <v>707</v>
      </c>
      <c r="B146" s="41" t="s">
        <v>708</v>
      </c>
      <c r="C146" s="41" t="s">
        <v>116</v>
      </c>
      <c r="D146" s="19">
        <v>146848.5</v>
      </c>
      <c r="E146" s="126" t="s">
        <v>709</v>
      </c>
      <c r="F146" s="121" t="s">
        <v>710</v>
      </c>
      <c r="G146" s="122">
        <v>72903</v>
      </c>
      <c r="H146" s="122">
        <v>36451.5</v>
      </c>
      <c r="I146" s="41">
        <v>2021</v>
      </c>
      <c r="J146" s="41">
        <v>2024</v>
      </c>
      <c r="K146" s="126" t="s">
        <v>169</v>
      </c>
      <c r="L146" s="41" t="s">
        <v>711</v>
      </c>
      <c r="M146" s="41" t="s">
        <v>49</v>
      </c>
      <c r="N146" s="126" t="s">
        <v>712</v>
      </c>
      <c r="O146" s="126" t="s">
        <v>713</v>
      </c>
      <c r="P146" s="126" t="s">
        <v>693</v>
      </c>
      <c r="Q146" s="126" t="s">
        <v>714</v>
      </c>
      <c r="R146" s="126" t="s">
        <v>715</v>
      </c>
      <c r="S146" s="123" t="s">
        <v>637</v>
      </c>
      <c r="T146" s="123" t="s">
        <v>637</v>
      </c>
      <c r="U146" s="123" t="s">
        <v>716</v>
      </c>
      <c r="V146" s="60"/>
    </row>
    <row r="147" spans="1:22" ht="409.5" x14ac:dyDescent="0.25">
      <c r="A147" s="41" t="s">
        <v>717</v>
      </c>
      <c r="B147" s="41" t="s">
        <v>718</v>
      </c>
      <c r="C147" s="41" t="s">
        <v>32</v>
      </c>
      <c r="D147" s="19">
        <v>621948.69999999995</v>
      </c>
      <c r="E147" s="126" t="s">
        <v>719</v>
      </c>
      <c r="F147" s="124" t="s">
        <v>720</v>
      </c>
      <c r="G147" s="122">
        <v>307494.40000000002</v>
      </c>
      <c r="H147" s="122">
        <v>251674.7</v>
      </c>
      <c r="I147" s="41">
        <v>2010</v>
      </c>
      <c r="J147" s="41">
        <v>2023</v>
      </c>
      <c r="K147" s="126" t="s">
        <v>699</v>
      </c>
      <c r="L147" s="41" t="s">
        <v>721</v>
      </c>
      <c r="M147" s="41" t="s">
        <v>701</v>
      </c>
      <c r="N147" s="41" t="s">
        <v>722</v>
      </c>
      <c r="O147" s="126" t="s">
        <v>723</v>
      </c>
      <c r="P147" s="126" t="s">
        <v>724</v>
      </c>
      <c r="Q147" s="126" t="s">
        <v>725</v>
      </c>
      <c r="R147" s="41" t="s">
        <v>726</v>
      </c>
      <c r="S147" s="123" t="s">
        <v>637</v>
      </c>
      <c r="T147" s="123" t="s">
        <v>637</v>
      </c>
      <c r="U147" s="123" t="s">
        <v>727</v>
      </c>
      <c r="V147" s="123" t="s">
        <v>728</v>
      </c>
    </row>
    <row r="148" spans="1:22" ht="300" x14ac:dyDescent="0.25">
      <c r="A148" s="126" t="s">
        <v>729</v>
      </c>
      <c r="B148" s="41" t="s">
        <v>730</v>
      </c>
      <c r="C148" s="126" t="s">
        <v>731</v>
      </c>
      <c r="D148" s="19">
        <v>600226.69999999995</v>
      </c>
      <c r="E148" s="41" t="s">
        <v>732</v>
      </c>
      <c r="F148" s="121" t="s">
        <v>733</v>
      </c>
      <c r="G148" s="122">
        <v>541258.6</v>
      </c>
      <c r="H148" s="122">
        <v>432870.1</v>
      </c>
      <c r="I148" s="126">
        <v>2022</v>
      </c>
      <c r="J148" s="126">
        <v>2024</v>
      </c>
      <c r="K148" s="126" t="s">
        <v>169</v>
      </c>
      <c r="L148" s="41" t="s">
        <v>734</v>
      </c>
      <c r="M148" s="126" t="s">
        <v>49</v>
      </c>
      <c r="N148" s="126" t="s">
        <v>691</v>
      </c>
      <c r="O148" s="126" t="s">
        <v>692</v>
      </c>
      <c r="P148" s="126" t="s">
        <v>724</v>
      </c>
      <c r="Q148" s="126" t="s">
        <v>735</v>
      </c>
      <c r="R148" s="126" t="s">
        <v>736</v>
      </c>
      <c r="S148" s="123" t="s">
        <v>637</v>
      </c>
      <c r="T148" s="123" t="s">
        <v>637</v>
      </c>
      <c r="U148" s="123" t="s">
        <v>737</v>
      </c>
      <c r="V148" s="60"/>
    </row>
    <row r="149" spans="1:22" ht="345" x14ac:dyDescent="0.25">
      <c r="A149" s="41" t="s">
        <v>738</v>
      </c>
      <c r="B149" s="126" t="s">
        <v>739</v>
      </c>
      <c r="C149" s="126" t="s">
        <v>34</v>
      </c>
      <c r="D149" s="19">
        <v>177601.1</v>
      </c>
      <c r="E149" s="41" t="s">
        <v>740</v>
      </c>
      <c r="F149" s="121">
        <v>0</v>
      </c>
      <c r="G149" s="122">
        <v>53280.3</v>
      </c>
      <c r="H149" s="124">
        <v>0</v>
      </c>
      <c r="I149" s="126">
        <v>2022</v>
      </c>
      <c r="J149" s="126">
        <v>2024</v>
      </c>
      <c r="K149" s="126" t="s">
        <v>169</v>
      </c>
      <c r="L149" s="127" t="s">
        <v>741</v>
      </c>
      <c r="M149" s="126" t="s">
        <v>49</v>
      </c>
      <c r="N149" s="41" t="s">
        <v>742</v>
      </c>
      <c r="O149" s="126" t="s">
        <v>743</v>
      </c>
      <c r="P149" s="41" t="s">
        <v>724</v>
      </c>
      <c r="Q149" s="126" t="s">
        <v>744</v>
      </c>
      <c r="R149" s="41" t="s">
        <v>745</v>
      </c>
      <c r="S149" s="123" t="s">
        <v>637</v>
      </c>
      <c r="T149" s="123" t="s">
        <v>637</v>
      </c>
      <c r="U149" s="123" t="s">
        <v>746</v>
      </c>
      <c r="V149" s="60"/>
    </row>
    <row r="150" spans="1:22" ht="375" x14ac:dyDescent="0.25">
      <c r="A150" s="128" t="s">
        <v>747</v>
      </c>
      <c r="B150" s="126" t="s">
        <v>748</v>
      </c>
      <c r="C150" s="126" t="s">
        <v>27</v>
      </c>
      <c r="D150" s="19">
        <v>220097.3</v>
      </c>
      <c r="E150" s="41" t="s">
        <v>749</v>
      </c>
      <c r="F150" s="121">
        <v>0</v>
      </c>
      <c r="G150" s="124">
        <v>0</v>
      </c>
      <c r="H150" s="124">
        <v>0</v>
      </c>
      <c r="I150" s="126">
        <v>2022</v>
      </c>
      <c r="J150" s="126">
        <v>2025</v>
      </c>
      <c r="K150" s="126" t="s">
        <v>169</v>
      </c>
      <c r="L150" s="126" t="s">
        <v>750</v>
      </c>
      <c r="M150" s="126" t="s">
        <v>198</v>
      </c>
      <c r="N150" s="41" t="s">
        <v>751</v>
      </c>
      <c r="O150" s="126" t="s">
        <v>752</v>
      </c>
      <c r="P150" s="41" t="s">
        <v>724</v>
      </c>
      <c r="Q150" s="126" t="s">
        <v>753</v>
      </c>
      <c r="R150" s="41" t="s">
        <v>754</v>
      </c>
      <c r="S150" s="123" t="s">
        <v>637</v>
      </c>
      <c r="T150" s="123" t="s">
        <v>637</v>
      </c>
      <c r="U150" s="123" t="s">
        <v>755</v>
      </c>
      <c r="V150" s="60"/>
    </row>
    <row r="151" spans="1:22" ht="315" x14ac:dyDescent="0.25">
      <c r="A151" s="41" t="s">
        <v>756</v>
      </c>
      <c r="B151" s="126" t="s">
        <v>757</v>
      </c>
      <c r="C151" s="126" t="s">
        <v>32</v>
      </c>
      <c r="D151" s="19">
        <v>209803.7</v>
      </c>
      <c r="E151" s="41" t="s">
        <v>740</v>
      </c>
      <c r="F151" s="121">
        <v>0</v>
      </c>
      <c r="G151" s="124">
        <v>26</v>
      </c>
      <c r="H151" s="124">
        <v>0</v>
      </c>
      <c r="I151" s="126">
        <v>2018</v>
      </c>
      <c r="J151" s="126">
        <v>2024</v>
      </c>
      <c r="K151" s="126" t="s">
        <v>169</v>
      </c>
      <c r="L151" s="41" t="s">
        <v>758</v>
      </c>
      <c r="M151" s="126" t="s">
        <v>49</v>
      </c>
      <c r="N151" s="41" t="s">
        <v>759</v>
      </c>
      <c r="O151" s="41" t="s">
        <v>760</v>
      </c>
      <c r="P151" s="41" t="s">
        <v>724</v>
      </c>
      <c r="Q151" s="126" t="s">
        <v>753</v>
      </c>
      <c r="R151" s="41" t="s">
        <v>761</v>
      </c>
      <c r="S151" s="123" t="s">
        <v>637</v>
      </c>
      <c r="T151" s="123" t="s">
        <v>637</v>
      </c>
      <c r="U151" s="123" t="s">
        <v>762</v>
      </c>
      <c r="V151" s="60"/>
    </row>
    <row r="152" spans="1:22" ht="270" x14ac:dyDescent="0.25">
      <c r="A152" s="41" t="s">
        <v>763</v>
      </c>
      <c r="B152" s="126" t="s">
        <v>764</v>
      </c>
      <c r="C152" s="126" t="s">
        <v>688</v>
      </c>
      <c r="D152" s="19">
        <v>351877.5</v>
      </c>
      <c r="E152" s="41" t="s">
        <v>765</v>
      </c>
      <c r="F152" s="31" t="s">
        <v>766</v>
      </c>
      <c r="G152" s="41">
        <v>0</v>
      </c>
      <c r="H152" s="41">
        <v>0</v>
      </c>
      <c r="I152" s="126">
        <v>2021</v>
      </c>
      <c r="J152" s="126">
        <v>2024</v>
      </c>
      <c r="K152" s="126" t="s">
        <v>169</v>
      </c>
      <c r="L152" s="41" t="s">
        <v>767</v>
      </c>
      <c r="M152" s="126" t="s">
        <v>198</v>
      </c>
      <c r="N152" s="41" t="s">
        <v>768</v>
      </c>
      <c r="O152" s="41" t="s">
        <v>769</v>
      </c>
      <c r="P152" s="41" t="s">
        <v>724</v>
      </c>
      <c r="Q152" s="126" t="s">
        <v>753</v>
      </c>
      <c r="R152" s="41" t="s">
        <v>770</v>
      </c>
      <c r="S152" s="125" t="s">
        <v>637</v>
      </c>
      <c r="T152" s="125" t="s">
        <v>637</v>
      </c>
      <c r="U152" s="125" t="s">
        <v>771</v>
      </c>
      <c r="V152" s="60"/>
    </row>
    <row r="153" spans="1:22" x14ac:dyDescent="0.25">
      <c r="A153" s="152" t="s">
        <v>794</v>
      </c>
      <c r="B153" s="153"/>
      <c r="C153" s="153"/>
      <c r="D153" s="153"/>
      <c r="E153" s="153"/>
      <c r="F153" s="153"/>
      <c r="G153" s="153"/>
      <c r="H153" s="153"/>
      <c r="I153" s="153"/>
      <c r="J153" s="153"/>
      <c r="K153" s="153"/>
      <c r="L153" s="153"/>
      <c r="M153" s="153"/>
      <c r="N153" s="153"/>
      <c r="O153" s="153"/>
      <c r="P153" s="153"/>
      <c r="Q153" s="153"/>
      <c r="R153" s="153"/>
      <c r="S153" s="153"/>
      <c r="T153" s="153"/>
      <c r="U153" s="153"/>
      <c r="V153" s="154"/>
    </row>
    <row r="154" spans="1:22" ht="409.5" x14ac:dyDescent="0.25">
      <c r="A154" s="30" t="s">
        <v>773</v>
      </c>
      <c r="B154" s="30" t="s">
        <v>774</v>
      </c>
      <c r="C154" s="30" t="s">
        <v>775</v>
      </c>
      <c r="D154" s="131">
        <v>347531</v>
      </c>
      <c r="E154" s="31" t="s">
        <v>776</v>
      </c>
      <c r="F154" s="38">
        <v>0</v>
      </c>
      <c r="G154" s="37">
        <v>213574</v>
      </c>
      <c r="H154" s="38">
        <v>0</v>
      </c>
      <c r="I154" s="32">
        <v>2016</v>
      </c>
      <c r="J154" s="32">
        <v>2026</v>
      </c>
      <c r="K154" s="30" t="s">
        <v>283</v>
      </c>
      <c r="L154" s="30" t="s">
        <v>777</v>
      </c>
      <c r="M154" s="33" t="s">
        <v>121</v>
      </c>
      <c r="N154" s="33" t="s">
        <v>778</v>
      </c>
      <c r="O154" s="31" t="s">
        <v>779</v>
      </c>
      <c r="P154" s="31" t="s">
        <v>780</v>
      </c>
      <c r="Q154" s="31" t="s">
        <v>781</v>
      </c>
      <c r="R154" s="31" t="s">
        <v>782</v>
      </c>
      <c r="S154" s="41">
        <v>0</v>
      </c>
      <c r="T154" s="41">
        <v>0</v>
      </c>
      <c r="U154" s="41">
        <v>0</v>
      </c>
      <c r="V154" s="41" t="s">
        <v>783</v>
      </c>
    </row>
    <row r="155" spans="1:22" ht="409.5" x14ac:dyDescent="0.25">
      <c r="A155" s="30" t="s">
        <v>784</v>
      </c>
      <c r="B155" s="30" t="s">
        <v>785</v>
      </c>
      <c r="C155" s="34" t="s">
        <v>786</v>
      </c>
      <c r="D155" s="131">
        <v>1797654.24</v>
      </c>
      <c r="E155" s="31" t="s">
        <v>787</v>
      </c>
      <c r="F155" s="35">
        <v>1617888.82</v>
      </c>
      <c r="G155" s="39">
        <v>503343.2</v>
      </c>
      <c r="H155" s="39">
        <v>453008.9</v>
      </c>
      <c r="I155" s="36">
        <v>2022</v>
      </c>
      <c r="J155" s="36">
        <v>2024</v>
      </c>
      <c r="K155" s="30" t="s">
        <v>283</v>
      </c>
      <c r="L155" s="27" t="s">
        <v>788</v>
      </c>
      <c r="M155" s="34" t="s">
        <v>86</v>
      </c>
      <c r="N155" s="33" t="s">
        <v>778</v>
      </c>
      <c r="O155" s="31" t="s">
        <v>789</v>
      </c>
      <c r="P155" s="31" t="s">
        <v>790</v>
      </c>
      <c r="Q155" s="31" t="s">
        <v>791</v>
      </c>
      <c r="R155" s="31" t="s">
        <v>792</v>
      </c>
      <c r="S155" s="42"/>
      <c r="T155" s="42"/>
      <c r="U155" s="41" t="s">
        <v>793</v>
      </c>
      <c r="V155" s="42"/>
    </row>
    <row r="156" spans="1:22" x14ac:dyDescent="0.25">
      <c r="A156" s="152" t="s">
        <v>802</v>
      </c>
      <c r="B156" s="153"/>
      <c r="C156" s="153"/>
      <c r="D156" s="153"/>
      <c r="E156" s="153"/>
      <c r="F156" s="153"/>
      <c r="G156" s="153"/>
      <c r="H156" s="153"/>
      <c r="I156" s="153"/>
      <c r="J156" s="153"/>
      <c r="K156" s="153"/>
      <c r="L156" s="153"/>
      <c r="M156" s="153"/>
      <c r="N156" s="153"/>
      <c r="O156" s="153"/>
      <c r="P156" s="153"/>
      <c r="Q156" s="153"/>
      <c r="R156" s="153"/>
      <c r="S156" s="153"/>
      <c r="T156" s="153"/>
      <c r="U156" s="153"/>
      <c r="V156" s="154"/>
    </row>
    <row r="157" spans="1:22" ht="150" x14ac:dyDescent="0.25">
      <c r="A157" s="129" t="s">
        <v>795</v>
      </c>
      <c r="B157" s="129" t="s">
        <v>796</v>
      </c>
      <c r="C157" s="129" t="s">
        <v>797</v>
      </c>
      <c r="D157" s="148">
        <v>1631484.4</v>
      </c>
      <c r="E157" s="129" t="s">
        <v>798</v>
      </c>
      <c r="F157" s="130">
        <v>1093205</v>
      </c>
      <c r="G157" s="130">
        <v>1624101.9</v>
      </c>
      <c r="H157" s="130">
        <v>1093205</v>
      </c>
      <c r="I157" s="129">
        <v>2020</v>
      </c>
      <c r="J157" s="129">
        <v>2023</v>
      </c>
      <c r="K157" s="129"/>
      <c r="L157" s="129"/>
      <c r="M157" s="129"/>
      <c r="N157" s="129" t="s">
        <v>799</v>
      </c>
      <c r="O157" s="129" t="s">
        <v>800</v>
      </c>
      <c r="P157" s="129"/>
      <c r="Q157" s="129"/>
      <c r="R157" s="129"/>
      <c r="S157" s="129" t="s">
        <v>801</v>
      </c>
      <c r="T157" s="129"/>
      <c r="U157" s="129"/>
      <c r="V157" s="129"/>
    </row>
    <row r="158" spans="1:22" x14ac:dyDescent="0.25">
      <c r="A158" s="152" t="s">
        <v>808</v>
      </c>
      <c r="B158" s="153"/>
      <c r="C158" s="153"/>
      <c r="D158" s="153"/>
      <c r="E158" s="153"/>
      <c r="F158" s="153"/>
      <c r="G158" s="153"/>
      <c r="H158" s="153"/>
      <c r="I158" s="153"/>
      <c r="J158" s="153"/>
      <c r="K158" s="153"/>
      <c r="L158" s="153"/>
      <c r="M158" s="153"/>
      <c r="N158" s="153"/>
      <c r="O158" s="153"/>
      <c r="P158" s="153"/>
      <c r="Q158" s="153"/>
      <c r="R158" s="153"/>
      <c r="S158" s="153"/>
      <c r="T158" s="153"/>
      <c r="U158" s="153"/>
      <c r="V158" s="154"/>
    </row>
    <row r="159" spans="1:22" ht="409.5" x14ac:dyDescent="0.25">
      <c r="A159" s="44" t="s">
        <v>803</v>
      </c>
      <c r="B159" s="44" t="s">
        <v>804</v>
      </c>
      <c r="C159" s="45" t="s">
        <v>805</v>
      </c>
      <c r="D159" s="116">
        <f>8360.7+296243.88</f>
        <v>304604.58</v>
      </c>
      <c r="E159" s="45" t="s">
        <v>806</v>
      </c>
      <c r="F159" s="48">
        <v>0</v>
      </c>
      <c r="G159" s="48">
        <v>218074.3</v>
      </c>
      <c r="H159" s="48">
        <v>0</v>
      </c>
      <c r="I159" s="46">
        <v>2020</v>
      </c>
      <c r="J159" s="46">
        <v>2024</v>
      </c>
      <c r="K159" s="45" t="s">
        <v>86</v>
      </c>
      <c r="L159" s="45" t="s">
        <v>807</v>
      </c>
      <c r="M159" s="45" t="s">
        <v>86</v>
      </c>
      <c r="N159" s="45" t="s">
        <v>808</v>
      </c>
      <c r="O159" s="45" t="s">
        <v>809</v>
      </c>
      <c r="P159" s="46" t="s">
        <v>810</v>
      </c>
      <c r="Q159" s="45" t="s">
        <v>811</v>
      </c>
      <c r="R159" s="45" t="s">
        <v>812</v>
      </c>
      <c r="S159" s="45" t="s">
        <v>813</v>
      </c>
      <c r="T159" s="46" t="s">
        <v>152</v>
      </c>
      <c r="U159" s="45" t="s">
        <v>814</v>
      </c>
      <c r="V159" s="105" t="s">
        <v>815</v>
      </c>
    </row>
    <row r="160" spans="1:22" ht="210" x14ac:dyDescent="0.25">
      <c r="A160" s="44" t="s">
        <v>817</v>
      </c>
      <c r="B160" s="44" t="s">
        <v>818</v>
      </c>
      <c r="C160" s="45" t="s">
        <v>775</v>
      </c>
      <c r="D160" s="116">
        <v>584017.99</v>
      </c>
      <c r="E160" s="45" t="s">
        <v>819</v>
      </c>
      <c r="F160" s="48">
        <v>0</v>
      </c>
      <c r="G160" s="48">
        <v>296424.59999999998</v>
      </c>
      <c r="H160" s="48">
        <v>0</v>
      </c>
      <c r="I160" s="46">
        <v>2020</v>
      </c>
      <c r="J160" s="46">
        <v>2023</v>
      </c>
      <c r="K160" s="45" t="s">
        <v>86</v>
      </c>
      <c r="L160" s="45" t="s">
        <v>820</v>
      </c>
      <c r="M160" s="45" t="s">
        <v>86</v>
      </c>
      <c r="N160" s="45" t="s">
        <v>808</v>
      </c>
      <c r="O160" s="45" t="s">
        <v>816</v>
      </c>
      <c r="P160" s="46" t="s">
        <v>810</v>
      </c>
      <c r="Q160" s="45" t="s">
        <v>811</v>
      </c>
      <c r="R160" s="45" t="s">
        <v>821</v>
      </c>
      <c r="S160" s="46" t="s">
        <v>152</v>
      </c>
      <c r="T160" s="46" t="s">
        <v>152</v>
      </c>
      <c r="U160" s="45" t="s">
        <v>822</v>
      </c>
      <c r="V160" s="105" t="s">
        <v>823</v>
      </c>
    </row>
    <row r="161" spans="1:22" x14ac:dyDescent="0.25">
      <c r="A161" s="152" t="s">
        <v>862</v>
      </c>
      <c r="B161" s="153"/>
      <c r="C161" s="153"/>
      <c r="D161" s="153"/>
      <c r="E161" s="153"/>
      <c r="F161" s="153"/>
      <c r="G161" s="153"/>
      <c r="H161" s="153"/>
      <c r="I161" s="153"/>
      <c r="J161" s="153"/>
      <c r="K161" s="153"/>
      <c r="L161" s="153"/>
      <c r="M161" s="153"/>
      <c r="N161" s="153"/>
      <c r="O161" s="153"/>
      <c r="P161" s="153"/>
      <c r="Q161" s="153"/>
      <c r="R161" s="153"/>
      <c r="S161" s="153"/>
      <c r="T161" s="153"/>
      <c r="U161" s="153"/>
      <c r="V161" s="154"/>
    </row>
    <row r="162" spans="1:22" ht="225" x14ac:dyDescent="0.25">
      <c r="A162" s="30" t="s">
        <v>824</v>
      </c>
      <c r="B162" s="30" t="s">
        <v>825</v>
      </c>
      <c r="C162" s="30" t="s">
        <v>826</v>
      </c>
      <c r="D162" s="131">
        <v>117930</v>
      </c>
      <c r="E162" s="30" t="s">
        <v>827</v>
      </c>
      <c r="F162" s="32"/>
      <c r="G162" s="32"/>
      <c r="H162" s="32"/>
      <c r="I162" s="30">
        <v>2018</v>
      </c>
      <c r="J162" s="30">
        <v>2024</v>
      </c>
      <c r="K162" s="30" t="s">
        <v>283</v>
      </c>
      <c r="L162" s="32"/>
      <c r="M162" s="30" t="s">
        <v>49</v>
      </c>
      <c r="N162" s="132" t="s">
        <v>828</v>
      </c>
      <c r="O162" s="30" t="s">
        <v>829</v>
      </c>
      <c r="P162" s="30" t="s">
        <v>830</v>
      </c>
      <c r="Q162" s="30" t="s">
        <v>831</v>
      </c>
      <c r="R162" s="30" t="s">
        <v>832</v>
      </c>
      <c r="S162" s="32">
        <v>0</v>
      </c>
      <c r="T162" s="32">
        <v>0</v>
      </c>
      <c r="U162" s="32">
        <v>0</v>
      </c>
      <c r="V162" s="32"/>
    </row>
    <row r="163" spans="1:22" x14ac:dyDescent="0.25">
      <c r="A163" s="151" t="s">
        <v>833</v>
      </c>
      <c r="B163" s="151" t="s">
        <v>834</v>
      </c>
      <c r="C163" s="151" t="s">
        <v>775</v>
      </c>
      <c r="D163" s="155">
        <v>250447.4</v>
      </c>
      <c r="E163" s="151" t="s">
        <v>835</v>
      </c>
      <c r="F163" s="150">
        <v>151838.5</v>
      </c>
      <c r="G163" s="150">
        <v>200183.3</v>
      </c>
      <c r="H163" s="150">
        <v>151838.5</v>
      </c>
      <c r="I163" s="151">
        <v>2013</v>
      </c>
      <c r="J163" s="151">
        <v>2024</v>
      </c>
      <c r="K163" s="151" t="s">
        <v>283</v>
      </c>
      <c r="L163" s="150"/>
      <c r="M163" s="151" t="s">
        <v>269</v>
      </c>
      <c r="N163" s="150" t="s">
        <v>828</v>
      </c>
      <c r="O163" s="151" t="s">
        <v>836</v>
      </c>
      <c r="P163" s="151" t="s">
        <v>830</v>
      </c>
      <c r="Q163" s="151" t="s">
        <v>837</v>
      </c>
      <c r="R163" s="151" t="s">
        <v>838</v>
      </c>
      <c r="S163" s="150">
        <v>0</v>
      </c>
      <c r="T163" s="150">
        <v>0</v>
      </c>
      <c r="U163" s="150" t="s">
        <v>839</v>
      </c>
      <c r="V163" s="150"/>
    </row>
    <row r="164" spans="1:22" x14ac:dyDescent="0.25">
      <c r="A164" s="151"/>
      <c r="B164" s="151"/>
      <c r="C164" s="151"/>
      <c r="D164" s="155"/>
      <c r="E164" s="151"/>
      <c r="F164" s="150"/>
      <c r="G164" s="150"/>
      <c r="H164" s="150"/>
      <c r="I164" s="151"/>
      <c r="J164" s="151"/>
      <c r="K164" s="151"/>
      <c r="L164" s="150"/>
      <c r="M164" s="151"/>
      <c r="N164" s="150"/>
      <c r="O164" s="150"/>
      <c r="P164" s="151"/>
      <c r="Q164" s="150"/>
      <c r="R164" s="151"/>
      <c r="S164" s="150"/>
      <c r="T164" s="150"/>
      <c r="U164" s="150"/>
      <c r="V164" s="150"/>
    </row>
    <row r="165" spans="1:22" x14ac:dyDescent="0.25">
      <c r="A165" s="151"/>
      <c r="B165" s="151"/>
      <c r="C165" s="151"/>
      <c r="D165" s="155"/>
      <c r="E165" s="151"/>
      <c r="F165" s="150"/>
      <c r="G165" s="150"/>
      <c r="H165" s="150"/>
      <c r="I165" s="151"/>
      <c r="J165" s="151"/>
      <c r="K165" s="151"/>
      <c r="L165" s="150"/>
      <c r="M165" s="151"/>
      <c r="N165" s="150"/>
      <c r="O165" s="150"/>
      <c r="P165" s="151"/>
      <c r="Q165" s="150"/>
      <c r="R165" s="151"/>
      <c r="S165" s="150"/>
      <c r="T165" s="150"/>
      <c r="U165" s="150"/>
      <c r="V165" s="150"/>
    </row>
    <row r="166" spans="1:22" ht="225" x14ac:dyDescent="0.25">
      <c r="A166" s="30" t="s">
        <v>840</v>
      </c>
      <c r="B166" s="30" t="s">
        <v>841</v>
      </c>
      <c r="C166" s="30" t="s">
        <v>826</v>
      </c>
      <c r="D166" s="19" t="s">
        <v>842</v>
      </c>
      <c r="E166" s="30" t="s">
        <v>827</v>
      </c>
      <c r="F166" s="32"/>
      <c r="G166" s="32"/>
      <c r="H166" s="32"/>
      <c r="I166" s="30">
        <v>2021</v>
      </c>
      <c r="J166" s="30">
        <v>2025</v>
      </c>
      <c r="K166" s="30" t="s">
        <v>283</v>
      </c>
      <c r="L166" s="32"/>
      <c r="M166" s="30" t="s">
        <v>269</v>
      </c>
      <c r="N166" s="132" t="s">
        <v>828</v>
      </c>
      <c r="O166" s="32" t="s">
        <v>843</v>
      </c>
      <c r="P166" s="30" t="s">
        <v>830</v>
      </c>
      <c r="Q166" s="30" t="s">
        <v>844</v>
      </c>
      <c r="R166" s="30" t="s">
        <v>845</v>
      </c>
      <c r="S166" s="32">
        <v>0</v>
      </c>
      <c r="T166" s="32">
        <v>0</v>
      </c>
      <c r="U166" s="32">
        <v>0</v>
      </c>
      <c r="V166" s="32"/>
    </row>
    <row r="167" spans="1:22" ht="195" x14ac:dyDescent="0.25">
      <c r="A167" s="100" t="s">
        <v>846</v>
      </c>
      <c r="B167" s="100"/>
      <c r="C167" s="100"/>
      <c r="D167" s="133" t="s">
        <v>847</v>
      </c>
      <c r="E167" s="100" t="s">
        <v>848</v>
      </c>
      <c r="F167" s="132"/>
      <c r="G167" s="132">
        <v>0</v>
      </c>
      <c r="H167" s="132">
        <v>0</v>
      </c>
      <c r="I167" s="100"/>
      <c r="J167" s="100"/>
      <c r="K167" s="100" t="s">
        <v>405</v>
      </c>
      <c r="L167" s="132"/>
      <c r="M167" s="100" t="s">
        <v>269</v>
      </c>
      <c r="N167" s="132" t="s">
        <v>828</v>
      </c>
      <c r="O167" s="132"/>
      <c r="P167" s="30" t="s">
        <v>830</v>
      </c>
      <c r="Q167" s="100" t="s">
        <v>849</v>
      </c>
      <c r="R167" s="100" t="s">
        <v>850</v>
      </c>
      <c r="S167" s="132"/>
      <c r="T167" s="132"/>
      <c r="U167" s="132"/>
      <c r="V167" s="132"/>
    </row>
    <row r="168" spans="1:22" ht="195" x14ac:dyDescent="0.25">
      <c r="A168" s="100" t="s">
        <v>851</v>
      </c>
      <c r="B168" s="100"/>
      <c r="C168" s="100" t="s">
        <v>852</v>
      </c>
      <c r="D168" s="133">
        <v>100000</v>
      </c>
      <c r="E168" s="100" t="s">
        <v>848</v>
      </c>
      <c r="F168" s="132"/>
      <c r="G168" s="132"/>
      <c r="H168" s="132"/>
      <c r="I168" s="132"/>
      <c r="J168" s="132"/>
      <c r="K168" s="100" t="s">
        <v>283</v>
      </c>
      <c r="L168" s="132"/>
      <c r="M168" s="100" t="s">
        <v>269</v>
      </c>
      <c r="N168" s="132" t="s">
        <v>828</v>
      </c>
      <c r="O168" s="132"/>
      <c r="P168" s="100" t="s">
        <v>830</v>
      </c>
      <c r="Q168" s="100" t="s">
        <v>853</v>
      </c>
      <c r="R168" s="100" t="s">
        <v>854</v>
      </c>
      <c r="S168" s="132"/>
      <c r="T168" s="132"/>
      <c r="U168" s="132"/>
      <c r="V168" s="132"/>
    </row>
    <row r="169" spans="1:22" ht="195" x14ac:dyDescent="0.25">
      <c r="A169" s="100" t="s">
        <v>855</v>
      </c>
      <c r="B169" s="100" t="s">
        <v>856</v>
      </c>
      <c r="C169" s="100" t="s">
        <v>857</v>
      </c>
      <c r="D169" s="133" t="s">
        <v>858</v>
      </c>
      <c r="E169" s="100" t="s">
        <v>835</v>
      </c>
      <c r="F169" s="132">
        <v>0</v>
      </c>
      <c r="G169" s="132">
        <v>2500</v>
      </c>
      <c r="H169" s="132">
        <v>0</v>
      </c>
      <c r="I169" s="100">
        <v>2023</v>
      </c>
      <c r="J169" s="100">
        <v>2024</v>
      </c>
      <c r="K169" s="100" t="s">
        <v>283</v>
      </c>
      <c r="L169" s="132"/>
      <c r="M169" s="100" t="s">
        <v>50</v>
      </c>
      <c r="N169" s="132" t="s">
        <v>828</v>
      </c>
      <c r="O169" s="132"/>
      <c r="P169" s="100" t="s">
        <v>830</v>
      </c>
      <c r="Q169" s="100" t="s">
        <v>859</v>
      </c>
      <c r="R169" s="100" t="s">
        <v>860</v>
      </c>
      <c r="S169" s="132"/>
      <c r="T169" s="132"/>
      <c r="U169" s="132" t="s">
        <v>861</v>
      </c>
      <c r="V169" s="132"/>
    </row>
  </sheetData>
  <mergeCells count="262">
    <mergeCell ref="I6:I7"/>
    <mergeCell ref="J6:J7"/>
    <mergeCell ref="L6:L7"/>
    <mergeCell ref="M6:M7"/>
    <mergeCell ref="N6:N7"/>
    <mergeCell ref="O6:O7"/>
    <mergeCell ref="A1:V1"/>
    <mergeCell ref="R2:R3"/>
    <mergeCell ref="G2:H2"/>
    <mergeCell ref="I2:J2"/>
    <mergeCell ref="K2:L2"/>
    <mergeCell ref="M2:M3"/>
    <mergeCell ref="N2:N3"/>
    <mergeCell ref="O2:O3"/>
    <mergeCell ref="P2:P3"/>
    <mergeCell ref="A2:A3"/>
    <mergeCell ref="B2:B3"/>
    <mergeCell ref="C2:C3"/>
    <mergeCell ref="D2:D3"/>
    <mergeCell ref="E2:E3"/>
    <mergeCell ref="F2:F3"/>
    <mergeCell ref="Q2:Q3"/>
    <mergeCell ref="S2:U2"/>
    <mergeCell ref="V2:V3"/>
    <mergeCell ref="A6:A7"/>
    <mergeCell ref="B6:B7"/>
    <mergeCell ref="C6:C7"/>
    <mergeCell ref="D6:D7"/>
    <mergeCell ref="E6:E7"/>
    <mergeCell ref="G6:G7"/>
    <mergeCell ref="H6:H7"/>
    <mergeCell ref="A14:A16"/>
    <mergeCell ref="C14:C16"/>
    <mergeCell ref="D14:D16"/>
    <mergeCell ref="E14:E16"/>
    <mergeCell ref="G11:G13"/>
    <mergeCell ref="H11:H13"/>
    <mergeCell ref="A17:A18"/>
    <mergeCell ref="C17:C18"/>
    <mergeCell ref="D17:D18"/>
    <mergeCell ref="E17:E18"/>
    <mergeCell ref="A8:A10"/>
    <mergeCell ref="C8:C10"/>
    <mergeCell ref="D8:D10"/>
    <mergeCell ref="E8:E10"/>
    <mergeCell ref="A11:A13"/>
    <mergeCell ref="C11:C13"/>
    <mergeCell ref="D11:D13"/>
    <mergeCell ref="E11:E13"/>
    <mergeCell ref="F17:F18"/>
    <mergeCell ref="B8:B10"/>
    <mergeCell ref="F8:F10"/>
    <mergeCell ref="F6:F7"/>
    <mergeCell ref="F11:F13"/>
    <mergeCell ref="F14:F16"/>
    <mergeCell ref="B11:B13"/>
    <mergeCell ref="B14:B16"/>
    <mergeCell ref="B17:B18"/>
    <mergeCell ref="U6:U7"/>
    <mergeCell ref="V6:V7"/>
    <mergeCell ref="G8:G10"/>
    <mergeCell ref="H8:H10"/>
    <mergeCell ref="I8:I10"/>
    <mergeCell ref="J8:J10"/>
    <mergeCell ref="K8:K10"/>
    <mergeCell ref="L8:L10"/>
    <mergeCell ref="M8:M10"/>
    <mergeCell ref="N8:N10"/>
    <mergeCell ref="O8:O10"/>
    <mergeCell ref="P8:P10"/>
    <mergeCell ref="Q8:Q10"/>
    <mergeCell ref="R8:R10"/>
    <mergeCell ref="T8:T10"/>
    <mergeCell ref="P6:P7"/>
    <mergeCell ref="Q6:Q7"/>
    <mergeCell ref="R6:R7"/>
    <mergeCell ref="S6:S7"/>
    <mergeCell ref="T6:T7"/>
    <mergeCell ref="U8:U10"/>
    <mergeCell ref="V8:V10"/>
    <mergeCell ref="S8:S10"/>
    <mergeCell ref="K6:K7"/>
    <mergeCell ref="U11:U13"/>
    <mergeCell ref="V11:V13"/>
    <mergeCell ref="G14:G16"/>
    <mergeCell ref="H14:H16"/>
    <mergeCell ref="I14:I16"/>
    <mergeCell ref="J14:J16"/>
    <mergeCell ref="K14:K16"/>
    <mergeCell ref="L14:L16"/>
    <mergeCell ref="M14:M16"/>
    <mergeCell ref="N14:N16"/>
    <mergeCell ref="O14:O16"/>
    <mergeCell ref="P14:P16"/>
    <mergeCell ref="Q14:Q16"/>
    <mergeCell ref="R14:R16"/>
    <mergeCell ref="T14:T16"/>
    <mergeCell ref="S14:S16"/>
    <mergeCell ref="L11:L13"/>
    <mergeCell ref="M11:M13"/>
    <mergeCell ref="N11:N13"/>
    <mergeCell ref="O11:O13"/>
    <mergeCell ref="I11:I13"/>
    <mergeCell ref="J11:J13"/>
    <mergeCell ref="K11:K13"/>
    <mergeCell ref="P17:P18"/>
    <mergeCell ref="Q17:Q18"/>
    <mergeCell ref="R17:R18"/>
    <mergeCell ref="S17:S18"/>
    <mergeCell ref="T17:T18"/>
    <mergeCell ref="P11:P13"/>
    <mergeCell ref="Q11:Q13"/>
    <mergeCell ref="R11:R13"/>
    <mergeCell ref="S11:S13"/>
    <mergeCell ref="T11:T13"/>
    <mergeCell ref="G17:G18"/>
    <mergeCell ref="H17:H18"/>
    <mergeCell ref="I17:I18"/>
    <mergeCell ref="J17:J18"/>
    <mergeCell ref="K17:K18"/>
    <mergeCell ref="L17:L18"/>
    <mergeCell ref="M17:M18"/>
    <mergeCell ref="N17:N18"/>
    <mergeCell ref="O17:O18"/>
    <mergeCell ref="A5:V5"/>
    <mergeCell ref="A19:V19"/>
    <mergeCell ref="A20:A25"/>
    <mergeCell ref="B20:B25"/>
    <mergeCell ref="C20:C25"/>
    <mergeCell ref="D20:D25"/>
    <mergeCell ref="I20:I25"/>
    <mergeCell ref="J20:J25"/>
    <mergeCell ref="K20:K25"/>
    <mergeCell ref="L20:L25"/>
    <mergeCell ref="M20:M25"/>
    <mergeCell ref="N20:N25"/>
    <mergeCell ref="O20:O25"/>
    <mergeCell ref="P20:P25"/>
    <mergeCell ref="Q20:Q25"/>
    <mergeCell ref="R20:R25"/>
    <mergeCell ref="S20:S25"/>
    <mergeCell ref="T20:T25"/>
    <mergeCell ref="U20:U25"/>
    <mergeCell ref="V20:V25"/>
    <mergeCell ref="U17:U18"/>
    <mergeCell ref="V17:V18"/>
    <mergeCell ref="U14:U16"/>
    <mergeCell ref="V14:V16"/>
    <mergeCell ref="A26:A31"/>
    <mergeCell ref="B26:B31"/>
    <mergeCell ref="C26:C31"/>
    <mergeCell ref="D26:D31"/>
    <mergeCell ref="I26:I31"/>
    <mergeCell ref="J26:J31"/>
    <mergeCell ref="K26:K31"/>
    <mergeCell ref="L26:L31"/>
    <mergeCell ref="M26:M31"/>
    <mergeCell ref="N26:N31"/>
    <mergeCell ref="O26:O31"/>
    <mergeCell ref="P26:P31"/>
    <mergeCell ref="Q26:Q31"/>
    <mergeCell ref="R26:R31"/>
    <mergeCell ref="S26:S31"/>
    <mergeCell ref="T26:T31"/>
    <mergeCell ref="U26:U31"/>
    <mergeCell ref="V26:V31"/>
    <mergeCell ref="A32:A37"/>
    <mergeCell ref="B32:B37"/>
    <mergeCell ref="C32:C37"/>
    <mergeCell ref="D32:D37"/>
    <mergeCell ref="I32:I37"/>
    <mergeCell ref="J32:J37"/>
    <mergeCell ref="K32:K37"/>
    <mergeCell ref="L32:L37"/>
    <mergeCell ref="M32:M37"/>
    <mergeCell ref="N32:N37"/>
    <mergeCell ref="O32:O37"/>
    <mergeCell ref="P32:P37"/>
    <mergeCell ref="Q32:Q37"/>
    <mergeCell ref="R32:R37"/>
    <mergeCell ref="S32:S37"/>
    <mergeCell ref="T32:T37"/>
    <mergeCell ref="U32:U37"/>
    <mergeCell ref="V32:V37"/>
    <mergeCell ref="A38:A43"/>
    <mergeCell ref="B38:B43"/>
    <mergeCell ref="C38:C43"/>
    <mergeCell ref="D38:D43"/>
    <mergeCell ref="I38:I43"/>
    <mergeCell ref="J38:J43"/>
    <mergeCell ref="K38:K43"/>
    <mergeCell ref="L38:L43"/>
    <mergeCell ref="M38:M43"/>
    <mergeCell ref="N38:N43"/>
    <mergeCell ref="O38:O43"/>
    <mergeCell ref="P38:P43"/>
    <mergeCell ref="Q38:Q43"/>
    <mergeCell ref="R38:R43"/>
    <mergeCell ref="S38:S43"/>
    <mergeCell ref="T38:T43"/>
    <mergeCell ref="U38:U43"/>
    <mergeCell ref="V38:V43"/>
    <mergeCell ref="A44:A49"/>
    <mergeCell ref="B44:B49"/>
    <mergeCell ref="C44:C49"/>
    <mergeCell ref="D44:D49"/>
    <mergeCell ref="I44:I49"/>
    <mergeCell ref="J44:J49"/>
    <mergeCell ref="K44:K49"/>
    <mergeCell ref="L44:L49"/>
    <mergeCell ref="M44:M49"/>
    <mergeCell ref="N44:N49"/>
    <mergeCell ref="O44:O49"/>
    <mergeCell ref="P44:P49"/>
    <mergeCell ref="Q44:Q49"/>
    <mergeCell ref="R44:R49"/>
    <mergeCell ref="S44:S49"/>
    <mergeCell ref="T44:T49"/>
    <mergeCell ref="U44:U49"/>
    <mergeCell ref="V44:V49"/>
    <mergeCell ref="A58:V58"/>
    <mergeCell ref="A61:V61"/>
    <mergeCell ref="A64:V64"/>
    <mergeCell ref="A65:V65"/>
    <mergeCell ref="A67:V67"/>
    <mergeCell ref="A69:V69"/>
    <mergeCell ref="P70:P71"/>
    <mergeCell ref="Q70:Q71"/>
    <mergeCell ref="A50:V50"/>
    <mergeCell ref="A56:V56"/>
    <mergeCell ref="A141:V141"/>
    <mergeCell ref="A153:V153"/>
    <mergeCell ref="A156:V156"/>
    <mergeCell ref="A158:V158"/>
    <mergeCell ref="A134:R134"/>
    <mergeCell ref="A73:V73"/>
    <mergeCell ref="A82:V82"/>
    <mergeCell ref="A85:V85"/>
    <mergeCell ref="A87:V87"/>
    <mergeCell ref="U163:U165"/>
    <mergeCell ref="V163:V165"/>
    <mergeCell ref="P163:P165"/>
    <mergeCell ref="Q163:Q165"/>
    <mergeCell ref="R163:R165"/>
    <mergeCell ref="S163:S165"/>
    <mergeCell ref="T163:T165"/>
    <mergeCell ref="A161:V161"/>
    <mergeCell ref="A163:A165"/>
    <mergeCell ref="B163:B165"/>
    <mergeCell ref="C163:C165"/>
    <mergeCell ref="D163:D165"/>
    <mergeCell ref="E163:E165"/>
    <mergeCell ref="F163:F165"/>
    <mergeCell ref="G163:G165"/>
    <mergeCell ref="H163:H165"/>
    <mergeCell ref="I163:I165"/>
    <mergeCell ref="J163:J165"/>
    <mergeCell ref="K163:K165"/>
    <mergeCell ref="L163:L165"/>
    <mergeCell ref="M163:M165"/>
    <mergeCell ref="N163:N165"/>
    <mergeCell ref="O163:O165"/>
  </mergeCells>
  <dataValidations count="1">
    <dataValidation showInputMessage="1" showErrorMessage="1" errorTitle="Input error" error="Value is not in list." promptTitle="Language" prompt="Русский" sqref="P59:Q60">
      <formula1>" "</formula1>
    </dataValidation>
  </dataValidations>
  <pageMargins left="0" right="0" top="0.35433070866141736" bottom="0.35433070866141736" header="0.31496062992125984" footer="0.31496062992125984"/>
  <pageSetup paperSize="9" scale="5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 свод</vt:lpstr>
      <vt:lpstr>'Отчет свод'!_GoBack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Пилипцова Диана Викторовна</dc:creator>
  <cp:lastModifiedBy>Павлов Анатолий Семенович</cp:lastModifiedBy>
  <cp:lastPrinted>2024-02-14T05:46:30Z</cp:lastPrinted>
  <dcterms:created xsi:type="dcterms:W3CDTF">2020-12-18T03:45:50Z</dcterms:created>
  <dcterms:modified xsi:type="dcterms:W3CDTF">2024-03-20T06:36:54Z</dcterms:modified>
</cp:coreProperties>
</file>