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65" windowWidth="14805" windowHeight="7950" firstSheet="8" activeTab="18"/>
  </bookViews>
  <sheets>
    <sheet name="Березовский район" sheetId="1" r:id="rId1"/>
    <sheet name="Когалым" sheetId="2" r:id="rId2"/>
    <sheet name="Кондинский район" sheetId="3" r:id="rId3"/>
    <sheet name="Мегион" sheetId="4" r:id="rId4"/>
    <sheet name="Нефтеюганский район" sheetId="5" r:id="rId5"/>
    <sheet name="Нижневартовск" sheetId="6" r:id="rId6"/>
    <sheet name="Нижневартовский район" sheetId="7" r:id="rId7"/>
    <sheet name="Нягань" sheetId="8" r:id="rId8"/>
    <sheet name="Октябрьский район" sheetId="9" r:id="rId9"/>
    <sheet name="Покачи" sheetId="10" r:id="rId10"/>
    <sheet name="Пыть-Ях" sheetId="11" r:id="rId11"/>
    <sheet name="Радужный" sheetId="12" r:id="rId12"/>
    <sheet name="Советский" sheetId="13" r:id="rId13"/>
    <sheet name="Сургут" sheetId="14" r:id="rId14"/>
    <sheet name="Сургутский район" sheetId="15" r:id="rId15"/>
    <sheet name="Урай" sheetId="16" r:id="rId16"/>
    <sheet name="Ханты-Мансийск" sheetId="17" r:id="rId17"/>
    <sheet name="Ханты-Мансийский район" sheetId="18" r:id="rId18"/>
    <sheet name="Югорск" sheetId="19" r:id="rId19"/>
  </sheets>
  <calcPr calcId="145621"/>
</workbook>
</file>

<file path=xl/calcChain.xml><?xml version="1.0" encoding="utf-8"?>
<calcChain xmlns="http://schemas.openxmlformats.org/spreadsheetml/2006/main">
  <c r="I29" i="9" l="1"/>
  <c r="H29" i="9"/>
  <c r="I23" i="9"/>
  <c r="H23" i="9"/>
  <c r="H18" i="9"/>
  <c r="I17" i="9"/>
  <c r="I15" i="9"/>
  <c r="I14" i="9"/>
  <c r="I10" i="9"/>
  <c r="I9" i="9"/>
  <c r="I7" i="9"/>
  <c r="I18" i="9" s="1"/>
  <c r="H16" i="5"/>
  <c r="I11" i="2" l="1"/>
  <c r="H11" i="2"/>
  <c r="I7" i="2"/>
  <c r="H7" i="2"/>
  <c r="H4" i="1" l="1"/>
  <c r="H3" i="1"/>
</calcChain>
</file>

<file path=xl/comments1.xml><?xml version="1.0" encoding="utf-8"?>
<comments xmlns="http://schemas.openxmlformats.org/spreadsheetml/2006/main">
  <authors>
    <author>Автор</author>
  </authors>
  <commentList>
    <comment ref="H15" authorId="0">
      <text>
        <r>
          <rPr>
            <b/>
            <sz val="9"/>
            <color indexed="81"/>
            <rFont val="Tahoma"/>
            <family val="2"/>
            <charset val="204"/>
          </rPr>
          <t>Автор:</t>
        </r>
        <r>
          <rPr>
            <sz val="9"/>
            <color indexed="81"/>
            <rFont val="Tahoma"/>
            <family val="2"/>
            <charset val="204"/>
          </rPr>
          <t xml:space="preserve">
В плане на 2017 г 265 155,36 тыс.руб.</t>
        </r>
      </text>
    </comment>
    <comment ref="H16" authorId="0">
      <text>
        <r>
          <rPr>
            <b/>
            <sz val="9"/>
            <color indexed="81"/>
            <rFont val="Tahoma"/>
            <family val="2"/>
            <charset val="204"/>
          </rPr>
          <t>Автор:</t>
        </r>
        <r>
          <rPr>
            <sz val="9"/>
            <color indexed="81"/>
            <rFont val="Tahoma"/>
            <family val="2"/>
            <charset val="204"/>
          </rPr>
          <t xml:space="preserve">
в 2017г. 130 000,0 тыс.руб.</t>
        </r>
      </text>
    </comment>
    <comment ref="H18" authorId="0">
      <text>
        <r>
          <rPr>
            <b/>
            <sz val="9"/>
            <color indexed="81"/>
            <rFont val="Tahoma"/>
            <family val="2"/>
            <charset val="204"/>
          </rPr>
          <t>Автор:</t>
        </r>
        <r>
          <rPr>
            <sz val="9"/>
            <color indexed="81"/>
            <rFont val="Tahoma"/>
            <family val="2"/>
            <charset val="204"/>
          </rPr>
          <t xml:space="preserve">
Объекта в плане на 2017 не было. ДОиМП внесли предложение включить этот объект в откорректир. план</t>
        </r>
      </text>
    </comment>
  </commentList>
</comments>
</file>

<file path=xl/sharedStrings.xml><?xml version="1.0" encoding="utf-8"?>
<sst xmlns="http://schemas.openxmlformats.org/spreadsheetml/2006/main" count="1240" uniqueCount="610">
  <si>
    <t>№ п/п</t>
  </si>
  <si>
    <t>Наименование объекта</t>
  </si>
  <si>
    <t>Месторасположение</t>
  </si>
  <si>
    <t xml:space="preserve">Вид работ (строительство/реконструкция)  </t>
  </si>
  <si>
    <t xml:space="preserve">   Этап (проектирование/строительство)   </t>
  </si>
  <si>
    <t>Планируемые сроки строительства/реконструкции</t>
  </si>
  <si>
    <t>Размер планируемых средств на реализацию проекта* (строительства/ реконструкции), тыс.руб.</t>
  </si>
  <si>
    <t>Источник финансирования</t>
  </si>
  <si>
    <t>Наименование документа, которым предусмотрено создание объекта (строительство/реконструкция)</t>
  </si>
  <si>
    <t xml:space="preserve">Мощность ресурсов (электроэнергия, газ, водопотребление), потребляемая объектом
</t>
  </si>
  <si>
    <t>Стадия реализации</t>
  </si>
  <si>
    <t>Образовательно-культурный комплекс в д. Хулимсунт</t>
  </si>
  <si>
    <t>Березовский район</t>
  </si>
  <si>
    <t>Строительство</t>
  </si>
  <si>
    <t>Бюджет автономного округа,
местный бюджет</t>
  </si>
  <si>
    <t xml:space="preserve">Постановление Правительства Ханты-Мансийского автономного округа - Югры от 9 октября 2013 года № 413-п «О государственной программе Ханты-Мансийского автономного округа - Югры «Развитие образования в Ханты-Мансийском автономном округе – Югре на 2018 - 2025 годы и на период до 2030 года».     Постановление Правительства Ханты- Мансийского автономного округа – Югры от 08 декабря 2017 № 493-П «Об Адресной инвестиционной программе Ханты-Мансийского автономного округа – Югры на 2018 год и на плановый период 2019 и 2020 годов».                                      Постановление администрации Березовского района от  15.01.2014 № 44 «О муниципальной программе «Развитие образования в Березовском районе на 2018-2025 годы и на период до 2030 года».
</t>
  </si>
  <si>
    <t xml:space="preserve">Потребление тепла:
общее - 868,7 кВт (0,7469 Гкал/час) 
в т.ч.: 
отопление – 456,41 кВт.( 0,3924Гкал/час), 
вентиляция – 345,49 кВт. (0,2971Гкал/час), 
ГВС-66,8 кВт. (0.05744 Гкал/час).
Потребление воды: 
общее В1 – Qсут=4,43 м3/сут;  Qч= 2,19 м3/ч;   q=1,23  л/с, 
в т.ч. 
ГВС – Qсут=1,77 м3/сут;  Qч= 0,91 м3/ч;   q=0,47  л/с,   
при пожаре, наружное 25 л/с
Потребление газа – не используется
Потребление электрической энергии:
установленная мощность Ру=349 кВт., 
расчетная полная мощность  Рр=286,8 кВА. 
годовое потребление электроэнергии 970 тыс. кВт*ч, 
расчетный ток – Iр=475А, 
рабочее напряжение 380/220 В  
</t>
  </si>
  <si>
    <t>Ведутся строительно-монтажные работы. Заключен МК № 73/15 от 23.10.2015 с ООО Радужный, срок выполнения работ 20.12.16 г. (На основании Решения Арбитражного суда срок окончания работ продлен до 31.10.2017) На объекте выполнены строительство ВЛ-100%, строительство наружных сетей ТВС - 80%, строительство наружных сетей канализации - 100%, кирпичная кладка -75%, кровля - 15%, отделочные работы (штукатурка)- 50 %, внутренний водопровод и отопление-65%. Готовность объекта – 69%. Работы ведутся.</t>
  </si>
  <si>
    <t>Средняя школа на 160 учащихся, п.Приполярный</t>
  </si>
  <si>
    <t>Проектирование</t>
  </si>
  <si>
    <t>бюджет автономного округа, местный бюджет</t>
  </si>
  <si>
    <t>Нет данных</t>
  </si>
  <si>
    <t>Заключен муниципальный контракт от 02.02.17 г. на оказание услуг по проведению проверки достоверности определения сметной стоимости строительства, получено отрицательное заключение экспертизы, необходима корректировка ПСД.</t>
  </si>
  <si>
    <t>Многоквартирный жилой дом п. Приполярный, 4 мкр.,5, многоквартирный жилой дом п. приполярный, 1 мкр.,12</t>
  </si>
  <si>
    <t>внебюджетный источник</t>
  </si>
  <si>
    <t xml:space="preserve">Разработана проектно-сметная документация, выделен земельный участок. </t>
  </si>
  <si>
    <t xml:space="preserve">&lt;*&gt; По источнику "Бюджет" указывается объем финансирования на текущий год и плановый период.
</t>
  </si>
  <si>
    <t xml:space="preserve">Этап
(проектирование/строительство)   </t>
  </si>
  <si>
    <t xml:space="preserve">Вид работ 
(строительство/реконструкция)  </t>
  </si>
  <si>
    <t xml:space="preserve">Отчет о реализации плана создания объектов инвестиционной инфраструктуры в городе Когалыме за 2017 год.
</t>
  </si>
  <si>
    <t xml:space="preserve">Вид работ (строительство/ реконструкция)  </t>
  </si>
  <si>
    <t>Планируемые сроки строительства/ реконструкции</t>
  </si>
  <si>
    <t>Размер планируемых средств на реализацию проекта (строительства/ реконструкции), тыс.руб.</t>
  </si>
  <si>
    <t>Исполнено на 01.01.2018, тыс.руб.</t>
  </si>
  <si>
    <t>Краткая характеристика и текущее состояние объекта,  информация о проведении торгов, заключении контракта, соблюдении условий контракта подрядной организацией</t>
  </si>
  <si>
    <t xml:space="preserve">Эффекты от реализации Объекта </t>
  </si>
  <si>
    <t>Примечание</t>
  </si>
  <si>
    <t>Социальный (создание новых рабочих мест, чел.)</t>
  </si>
  <si>
    <t>Бюджетный (поступления налоговый отчислений в бюджеты всех уровней, тыс.руб.)</t>
  </si>
  <si>
    <t>Экономический (производственная мощность Объекта)</t>
  </si>
  <si>
    <t>1.</t>
  </si>
  <si>
    <t>Реконструкция объекта: «Здание дом культуры «Сибирь», расположенного по адресу: улица Широкая, 5</t>
  </si>
  <si>
    <t>город Когалым, 
 улица Широкая, 5</t>
  </si>
  <si>
    <t>реконструкция</t>
  </si>
  <si>
    <t>проектирование / реконструкция</t>
  </si>
  <si>
    <t>Окружной бюджет</t>
  </si>
  <si>
    <t>Объект закончен реконструкцией. Ведутся работы по приемке объекта контролирующими органами.</t>
  </si>
  <si>
    <t xml:space="preserve">Общая численность работающих - 25 чел. </t>
  </si>
  <si>
    <t>Количество посадочных мест 281, в том числе 3 места для инвалидов-колясочников.</t>
  </si>
  <si>
    <t>Бюджет города Когалыма</t>
  </si>
  <si>
    <t>Заключено 3 муниципальных контракта (пп. 4, п.1, ст.93, 44-ФЗ) на выполнение дополнительных строительно-монтажных и иных работ.</t>
  </si>
  <si>
    <t>Привлеченные средства</t>
  </si>
  <si>
    <t>Администрацией города Когалыма переданы МУ "УКС г. Когалыма" функции заказчика по следующим контрактам:
- №9/2016 от 24.06.2016 на благоустройство территории объекта;
- №08/2016 от 11.04.2016 на реконтрукцию объекта;
- №08/2017 от 15.02.2017 на реконструкцию объекта;
- 25/2017 от 22.12.2017 на реконструкцию объекта.</t>
  </si>
  <si>
    <t>Итого</t>
  </si>
  <si>
    <t>На отчетную дату контракты исполнены в полном объеме.</t>
  </si>
  <si>
    <t>2.</t>
  </si>
  <si>
    <t>Реконструкция объекта "Кино-концертный комплекс "Янтарь" под "Филиал Государственного академического Малого театра России"</t>
  </si>
  <si>
    <t>город Когалым, 
 улица Молодежная, 16</t>
  </si>
  <si>
    <t>Заключен 1 муниципальный контракт (пп. 4, п.1, ст.93, 44-ФЗ) на выполнение технологического присоединения энергопринимающих устройств ЛЭП-10 кВ, ТП-10/0,4 кВ для электроснабжения  объекта.</t>
  </si>
  <si>
    <t>Количество штатных единиц 68, из них 20 единиц постоянной труппы</t>
  </si>
  <si>
    <t>Администрацией города Когалыма переданы МУ "УКС г. Когалыма" функции заказчика по следующим контрактам:
- 15С2009 от 17.07.2015 на выполнение проектно-изаскательских работ;
- 15С2014 от 17.07.2015 на оказание услуг по авторскому надзору;
- 16/36 от 21.10.2016 на реконструкцию объекта;
- 1707/01 от 28.07.2017 на поставку и монтаж технологического оборудования.</t>
  </si>
  <si>
    <t>На отчетную дату выполнены приектно-изыскательские работы, ведутся строительно-монтажные работы.</t>
  </si>
  <si>
    <r>
      <t>Количество посадочных мест 300.
Общая площадь здания: 
до реконструкции 3050,6 м</t>
    </r>
    <r>
      <rPr>
        <sz val="12"/>
        <rFont val="Calibri"/>
        <family val="2"/>
        <charset val="204"/>
      </rPr>
      <t>²;</t>
    </r>
    <r>
      <rPr>
        <sz val="12"/>
        <rFont val="Times New Roman"/>
        <family val="1"/>
        <charset val="204"/>
      </rPr>
      <t xml:space="preserve"> 
после реконструкции 5030,6 м²</t>
    </r>
  </si>
  <si>
    <t>ОТЧЕТ О РЕАЛИЗАЦИИ ПЛАНА СОЗДАНИЯ ОБЪЕКТОВ ИНВЕСТИЦИОННОЙ ИНФРАСТРУКТУРЫ В ХАНТЫ-МАНСИЙСКОМ АВТОНОМНОМ ОКРУГЕ - ЮГРЕ ЗА 2017 ГОД</t>
  </si>
  <si>
    <t>Отчет о реализации Плана создания объектов инвестиционной инфраструктуры в муниципальном образовании Кондинский район Ханты-Мансийского автономного округа - Югры в 2017 году</t>
  </si>
  <si>
    <t>Подъездная автомобильная дорога к деревне Сотник Кондинского района 1,2 этап строительства</t>
  </si>
  <si>
    <t>д. Сотник</t>
  </si>
  <si>
    <t>строительство</t>
  </si>
  <si>
    <t>федеральный бюджет, бюджет автономного округа, муниципальный бюджет</t>
  </si>
  <si>
    <t>Заключен  муниципальный контракт жизненного цикла № 32-2014  14.08.2014 между Администрацией Кондинского района и подрядной организацией ГП ХМАО-Югры «Северавтодор» г.Сургут. Срок исполнения до 31.12.2020 года. Общая цена контракта 615 726,0 тыс. рублей. Готовность 100%. Разрешения на ввод объекта в эксплуатацию Разрешения на ввод объекта в эксплуатацию №86-RU86502000-39-2015 от 14.12.2017 года, №86-RU86502000-96-2015 от 15.12.2017 года</t>
  </si>
  <si>
    <t xml:space="preserve">1 этап - 3,730 км.
2 этап - 4,958 км    
</t>
  </si>
  <si>
    <t>Строительство автомобильной дороги г. Тюмень - п. Нижняя Тавда - пгт. Междуреченский - г. Урай - г. Нягань - пгт. Приобье на участке г. Тюмень - п. Нижняя Тавда - пгт. Междуреченский. II очередь: VIII пусковой комплекс Куминский - Тынкуль</t>
  </si>
  <si>
    <t>Тюмень - п. Нижняя Тавда - пгт. Междуреченский - г. Урай - г. Нягань - пгт. Приобье на участке г. Тюмень - п. Нижняя Тавда - пгт. Междуреченский</t>
  </si>
  <si>
    <t>н/д</t>
  </si>
  <si>
    <t>бюджет автономного округа</t>
  </si>
  <si>
    <t>-</t>
  </si>
  <si>
    <t>Строительство пожарных водоемов на 100 м3 в с.Алтай, Кондинского района</t>
  </si>
  <si>
    <t>с. Алтай</t>
  </si>
  <si>
    <t>бюджет автономного округа, муниципальный бюджет</t>
  </si>
  <si>
    <t>Заключен МК от 27.02.2017 года № 0187300003517000020-0059955-01 на выполнение  целевой программы: «Защита населения и территорий от чрезвычайных ситуаций, обеспечение пожарной безопасности в ХМАО – Югре на 2016-2020 годы» на территории Кондинского района, срок выполнения не позднее 01 ноября 2017 года. Готовность объекта 100%. Разрешение на ввод объекта в эксплуатацию №86-RU86502000-30-2017 от 26.12.2017 года.</t>
  </si>
  <si>
    <t>3 шт. / 100 куб.м</t>
  </si>
  <si>
    <t>Строительство пожарных водоемов на 100 м3 в с.Болчары, Кондинского района</t>
  </si>
  <si>
    <t>с. Болчары</t>
  </si>
  <si>
    <t>Заключен МК от 27.02.2017 года № 0187300003517000020-0059955-01 на выполнение  целевой программы: «Защита населения и территорий от чрезвычайных ситуаций, обеспечение пожарной безопасности в ХМАО – Югре  на 2016-2020 годы» на территории Кондинского района, срок выполнения не позднее 01 ноября 2017 года. Готовность объекта 100%. Разрешение на ввод объекта в эксплуатацию №86-RU86502000-31-2017 от 26.12.2017 года.</t>
  </si>
  <si>
    <t>12 шт. / 100 куб.м</t>
  </si>
  <si>
    <t>Строительство пожарных водоемов на 100 м3 в пгт.Кондинское, Кондинского района</t>
  </si>
  <si>
    <t>пгт. Кондинское</t>
  </si>
  <si>
    <t>34 323,9</t>
  </si>
  <si>
    <t>Заключен МК от 27.02.2017 года № 0187300003517000020-0059955-01 на выполнение  целевой программы: «Защита населения и территорий от чрезвычайных ситуаций, обеспечение пожарной безопасности в ХМАО – Югре  на 2016-2020 годы» на территории Кондинского района, срок выполнения не позднее 01 ноября 2017 года. Готовность объекта 100%. Разрешение на ввод объекта в эксплуатацию №86-RU86502000-24-2017 от 26.12.2017 года.</t>
  </si>
  <si>
    <t>18 шт. / 100 куб.м</t>
  </si>
  <si>
    <t>Строительство пожарных водоемов на 100 м3 в пгт.Куминский, Кондинского района</t>
  </si>
  <si>
    <t>пгт. Куминский</t>
  </si>
  <si>
    <t>Заключен МК от 27.02.2017 года № 0187300003517000020-0059955-01 на выполнение  целевой программы: «Защита населения и территорий от чрезвычайных ситуаций, обеспечение пожарной безопасности в ХМАО – Югре  на 2016-2020 годы» на территории Кондинского района, срок выполнения не позднее 01 ноября 2017 года. Готовность объекта 100%. Разрешение на ввод объекта в эксплуатацию №86-RU86502000-25-2017 от 26.12.2017 года.</t>
  </si>
  <si>
    <t>Строительство пожарных водоемов на 100 м3 в пгт.Луговой, Кондинского района</t>
  </si>
  <si>
    <t>пгт. Луговой</t>
  </si>
  <si>
    <t>Заключен МК от 27.02.2017 года № 0187300003517000020-0059955-01 на выполнение  целевой программы: «Защита населения и территорий от чрезвычайных ситуаций, обеспечение пожарной безопасности в ХМАО – Югре  на 2016-2020 годы» на территории Кондинского района, срок выполнения не позднее 01 ноября 2017 года. Готовность объекта 100%. Разрешение на ввод объекта в эксплуатацию №86-RU86502000-26-2017 от 26.12.2017 года.</t>
  </si>
  <si>
    <t>10 шт. / 100 куб.м</t>
  </si>
  <si>
    <t>Строительство пожарных водоемов на 100 м3 в п.Назарово, Кондинского района</t>
  </si>
  <si>
    <t>п. Назарово</t>
  </si>
  <si>
    <t>Заключен МК от 27.02.2017 года № 0187300003517000020-0059955-01 на выполнение  целевой программы: «Защита населения и территорий от чрезвычайных ситуаций, обеспечение пожарной безопасности в ХМАО – Югре  на 2016-2020 годы» на территории Кондинского района, срок выполнения не позднее 01 ноября 2017 года. Готовность объекта 100%. Разрешение на ввод объекта в эксплуатацию №86-RU86502000-29-2017 от 26.12.2017 года.</t>
  </si>
  <si>
    <t>6 шт. / 100 куб.м</t>
  </si>
  <si>
    <t>Строительство пожарных водоемов на 100 м3 в д.Ушья, Кондинского района</t>
  </si>
  <si>
    <t>д. Ушья</t>
  </si>
  <si>
    <t>Заключен МК от 27.02.2017 года № 0187300003517000020-0059955-01 на выполнение  целевой программы: «Защита населения и территорий от чрезвычайных ситуаций, обеспечение пожарной безопасности в ХМАО – Югре  на 2016-2020 годы» на территории Кондинского района, срок выполнения не позднее 01 ноября 2017 года. Готовность объекта 100%. Разрешение на ввод объекта в эксплуатацию №86-RU86502000-28-2017 от 26.12.2017 года.</t>
  </si>
  <si>
    <t>5 шт. / 100 куб.м</t>
  </si>
  <si>
    <t>Строительство пожарных водоемов на 100 м3 в с.Чантырья, Кондинского района</t>
  </si>
  <si>
    <t>с. Чантырья</t>
  </si>
  <si>
    <t>Заключен МК от 27.02.2017 года № 0187300003517000020-0059955-01 на выполнение  целевой программы: «Защита населения и территорий от чрезвычайных ситуаций, обеспечение пожарной безопасности в ХМАО – Югре  на 2016-2020 годы» на территории Кондинского района, срок выполнения не позднее 01 ноября 2017 года. Готовность объекта 100%. Разрешение на ввод объекта в эксплуатацию №86-RU86502000-27-2017 от 26.12.2017 года.</t>
  </si>
  <si>
    <t>«Модернизация оборудования котельной ст. Устье-Аха гп. Междуреченский Кондинского района»</t>
  </si>
  <si>
    <t>пгт. Междуреченский</t>
  </si>
  <si>
    <t>13 700,0</t>
  </si>
  <si>
    <t>Данный инвестиционный проект по модернизации оборудования котельной реализуется в рамках муниципальной программы Кондинского района от  16.12.2013 №2703 «О муниципальной программе Кондинского района «Комплексное социально-экономическое развитие Кондинского района на 2014-2016 годы». Признание проекта реализованным возможно после достижения целевых показателей по итогам 2019 года.</t>
  </si>
  <si>
    <t>3,44 Гкал/час (4 МВат)</t>
  </si>
  <si>
    <t>Комплекс «Школа – детский сад – интернат» с.Алтай Кондинского района</t>
  </si>
  <si>
    <t xml:space="preserve">МК №187300003516000179 от 27.07.16 с ООО "Мастер" стоимость 318089,0 тыс. руб., срок до 06.03.2018 года. Готовность объекта 95%. Завершены все общестроительные работы и внутренняя отделка помещений смонтировано вспомогательное инженерное оборудование (дизельные электростанции, водоочистка), пожарные водоемы, наружные инженерные сети, завершено благоустройство территории. Завершаются работы по монтажу внутренних инженерных сетей (электрика, слаботочные устройства). Ведутся работы по устранению замечаний выданных пожнадзором. Муниципальным заказчиком заключены контракты на поставку технологического оборудования. </t>
  </si>
  <si>
    <t>50учащихся/             25 ДОУ/                      18 интернат</t>
  </si>
  <si>
    <t>Детский оздоровительно-образовательный (профильный) центр «Юбилейный», пгт,Луговой (2-я очередь)</t>
  </si>
  <si>
    <t>проектирование</t>
  </si>
  <si>
    <t xml:space="preserve">06.12.2013 года был заключен МК № 638ПЗ на проведение проектно-изыскательских работ с ООО "НТЦ "Спецстрой" г.Москва. Стоимость контракта 11067,5 тыс. рублей. Срок исполнения  март 2015 год. Проектные работы выполнены. Была проведена претензионная работа по причине нарушения сроков исполнения контракта. 27 февраля 2017 года в суде подписано мировое соглашение. Размер оплаты по мировому соглашению 2143,1 тыс. руб. Разработанная ПСД направлена на гос. экспертизу, проектировщик отрабатывает замечания экспертизы по проекту и смете. Оставшиеся 30% стоимости работ по контракту, будут оплачены после получения положительного заключения государственной экспертизы. </t>
  </si>
  <si>
    <t xml:space="preserve">120койкомест / 13250   кв. м </t>
  </si>
  <si>
    <t>Строительство детского сада в с. Болчары на 120 мест</t>
  </si>
  <si>
    <t>внебюджетные источники</t>
  </si>
  <si>
    <t>Разработана ПСД, направлена на экспертизу с 27.09.2017. Осуществляется завоз строительных материалов, строительной техники.</t>
  </si>
  <si>
    <t>120 мест</t>
  </si>
  <si>
    <t>Инженерные сети теплоснабжения, водоснабжения и канализации пгт.Междуреченский</t>
  </si>
  <si>
    <t>п. Междуреченский</t>
  </si>
  <si>
    <t>19.09.2017 заключен МК №0187300003517000309-0059955-02 с ООО "СМУ "Тюменьоблстрой" г. Тюмень. Окончание работ: не позднее 25 сентября 2019 года.  Проведена модификация проектной документации, изменен способ прокладки трубопровода водоснабжения. На участке № 1 выполнена прокладка сетей теплоснабжения от 1 до 2 теплокамеры по ул. Ленина и по ул. Сибирская. На участке № 2 полностью выполнена прокладка труб водоснабжения протяженностью 2 181 м, выполнен монтаж плит днищ колодцев, смонтирован нижний ряд колец колодцев. Отставание от сетевого графика обусловлено низкими темпами производства работ подрядной организацией.</t>
  </si>
  <si>
    <t xml:space="preserve">Мощность объекта: протяженность сетей водопровода 2718 м; сетей теплоснабжения 565 м, самотечного коллектора 470 м, напорного коллектора 30 м.  </t>
  </si>
  <si>
    <t xml:space="preserve">Спортивный центр с универсальным игровым залом и плоскостными спортивными сооружениями </t>
  </si>
  <si>
    <t>Отчет о реализации Плана создания объектов инвестиционной инфраструктуры в муниципальном образовании город Мегион Ханты-Мансийского автономного округа - Югры в 2017 году</t>
  </si>
  <si>
    <t>г. Мегион</t>
  </si>
  <si>
    <t>г. Мегион, 21 микрорайон</t>
  </si>
  <si>
    <t>ХМАО, местный бюджет</t>
  </si>
  <si>
    <t>Готовность объекта - 28 %. Заключен м/к с АО "ДСК "Автобан" на сумму 308 366,4 тыс. рублей. Срок исполнения в 2018 году.</t>
  </si>
  <si>
    <t>144/3233,1/12695
че/час/кв.м./кв.м.</t>
  </si>
  <si>
    <t xml:space="preserve">Участок тепловых сетей 2 800 мм от УТ-4 до ул. 50 лет Октября с переходом ул. Заречная.
2 700 мм. от ул. 50 лет Октября в г. Мегионе. 1 этап строительства </t>
  </si>
  <si>
    <t>Готовность объекта - 37%.
16.03.2017 - заключен контракт с АО "Сургутспецжелезобетонстрой" на сумму 205 800,8 тыс. руб., срок выполнения работ по контракту - 15.08.2018.</t>
  </si>
  <si>
    <t>1588 м</t>
  </si>
  <si>
    <t>Автомобильная дорога к пристани (проспект Победы)</t>
  </si>
  <si>
    <t>г. Мегион, проспект Победы</t>
  </si>
  <si>
    <t>Готовность объекта - 84%. 25.10.2016 - заключен м/к с ОАО "Ханты-Мансийскдорстрой" на сумму 391 100 тыс. руб., срок выполнения по контракту - 01.11.2018</t>
  </si>
  <si>
    <t>Отчет о реализации Плана создания объектов инвестиционной инфраструктуры в муниципальном образовании Нефтеюганский район Ханты-Мансийского автономного округа - Югры за 2017 год</t>
  </si>
  <si>
    <t>Объекты коммунальной инфраструктуры</t>
  </si>
  <si>
    <t>Инженерная подготовка квартала В-1 сп.Сингапай Нефтеюганского района. Сети теплоснабжения, водоснабжения, водоотведения, электроснабжения.  I , II,  III очереди строительства. (I очередь строительства: 1 и 4 этапы; II очередь строительства: 1-3 этапы)</t>
  </si>
  <si>
    <t xml:space="preserve">ХМАО-Югра, Нефтеюганский район, сп.Сингапай </t>
  </si>
  <si>
    <t>Бюджет Ханты-Мансийского автономного округа - Югры и местный бюждет</t>
  </si>
  <si>
    <t>Заключен МК  №0187300001715000306-0055565-01 от 18.11.2015 на сумму 35 384, 924 тыс.руб. с ООО "Монтажстройкомплекс". Срок исполнения контракта 26.04.2016. Контракт исполнен. 
Подписано соглашение от 29.06.16г. о расторжении контракта на сумму 359,98327 тыс.руб. (подрядчиком не использованы средства на добровольное страхование строительных рисков).
Заключен договор от 25.12.15г. с ООО "Дизайнпроектгрупп" на предоставление услуг авторского надзора на сумму 92,077тыс.руб. Работы выполнены. Договор исполнен.
Заключены 2 МК:
1.Инженерная подготовка квартала В-1 п. Сингапай Нефтеюганского района. Сети теплоснабжения, водоснабжения, водоотведения, электроснабжения.    I, II, III  очереди строительства. (II очередь строительства: 1-3 этапы, завершение строительства).
МК №0187300001716000640-0055565-01 с ООО "Уютный дом". Цена контракта 3 350,97078 тыс.руб. 
Работы выполнены в полном объеме. По итогам принято и оплачено выполнение на общую сумму 3 161,90756 тыс.руб. 
Подписано доп. соглашение о расторжении от 17.08.2017 на сумму 189,06322 тыс.руб., в связи с тем, что у подрядчика не возникла необходимость в использовании части денежных средств, предусмотренных на добровольное страхование, снегоборьбу и часть непредвиденных расходов. МК закрыт.
2.Инженерная подготовка квартала В-1 п. Сингапай Нефтеюганского района. Сети теплоснабжения, водоснабжения, водоотведения, электроснабжения.    I, II, III  очереди строительства. (I очередь строительства: 1 этап и 4 этап, завершение строительства).
МК №0187300001716000638-0055565-01 с ООО "Уютный дом". Цена контракта 4 265,35870 тыс.руб. 
Работы выполнены в полном объеме. По итогам принято и оплачено выполнение на общую сумму 3 802,38891 тыс.руб. 
Подписано доп. соглашение о расторжении от 17.08.2017 на сумму 462,96979  тыс.руб., в связи с тем, что у подрядчика не возникла необходимость в использовании части денежных средств, предусмотренных на добровольное страхование, снегоборьбу и часть непредвиденных расходов. МК закрыт.</t>
  </si>
  <si>
    <t>Проектом предусмотрено строительство ТВС - 879,5 м, сетей самотечной канализации 726,5 м, напорной канализации 320,0м, ВЛ-6кВ 1090,0 м, КЛ-6кВ 340,0 м.</t>
  </si>
  <si>
    <t>Инженерная подготовка квартала В-1 сп.Сингапай Нефтеюганского района. Сети теплоснабжения, водоснабжения, водоотведения, электроснабжения.  I , II,  III очереди строительства. (I очередь 2 этап)</t>
  </si>
  <si>
    <t xml:space="preserve">Объект внесен в план-закупок и план-график 2017 года. Выполнение строительно-монтажных работ по объекту планируется в летний период 2018 года. Заключен МК №0187300001717000213-0055565-02 от 08.08.2017 с ООО "Междуречье" на сумму 46 018,31384 тыс.руб. Начало работ с 16.05.2018г. Окончание по истечении 5 месяцев.
</t>
  </si>
  <si>
    <t>Проектом предусмотрено строительство ТВС - 723,0 м.</t>
  </si>
  <si>
    <t>Инженерная подготовка территории гидронамыва (сети электроснабжения, проезды) в с.Чеускино Нефтеюганского района (1 очередь)</t>
  </si>
  <si>
    <t xml:space="preserve">ХМАО-Югра, Нефтеюганский район, с.Чеускино </t>
  </si>
  <si>
    <t>Местный бюждет</t>
  </si>
  <si>
    <t>Заключен МК №0187300001716000390-0055565-01 от 27.10.16г. с ООО "Техностройпроект" на выполнение проектно-изыскательских работ. Цена контракта составляет 2 817,709 тыс.руб. Срок выполнения 5 месяцев и 3 недели (апрель 2017г.).  Работы выполнены в полном объеме.  МК закрыт. 
Выделены средства на выполнение строительно-монтажных работ (договор пожертвования денежных средств с ООО "РН-Юганскнефтегаз" №15 от 01.07.2017г. на сумму 58 000,00 тыс.руб. и средства в размере 30 560,01 тыс.руб. выделены из местного бюджета). Заключен муниципальный контракт с АО"Мостострой-11" от 20.09.2017 №0187300001717000269-0055565-03 на сумму 88 560,01 тыс.руб. Срок производства работ по контракту 18,7 месяцев с даты подписания контракта (апрель 2019). Работы на объекте ведутся согласно графика производства работ. В декабре 2017 принято и оплачено выполнение на сумму 1 590,53734 тыс.руб. .</t>
  </si>
  <si>
    <t>Проектом предусмотрено строительство проездов №1,2,3,4,5,6 - 2,189 км., №7,8,9,10,11,12 - 0,997 км.</t>
  </si>
  <si>
    <t>Инженерная подготовка территории микрорайона Коржавино (электрические сети, проезды) в гп.Пойковский Нефтеюганского района</t>
  </si>
  <si>
    <t>ХМАО-Югра, Нефтеюганский район, гп.Пойковский</t>
  </si>
  <si>
    <t>Местный бюждет, иные источники</t>
  </si>
  <si>
    <t>Заключен МК №0187300001716000587-0055565-01 от 12.01.2017г. С ООО "Белгородский Промтранспроект". Цена контракта 1 350,0 тыс.руб. Срок выполнения работ 5 месяцев 3 недели (июль 2017г.).
С нарушением сроков работы по контракту завершены в ноябре 2017. Согласно сводки затрат, полученной от проектировщика, стоимость работ составляет 281 962,46 тыс.руб. Так как выделенных средств недостаточно для реализации проекта в целом, принято решение о корректировке проекта в целях выделения отдельных этапов.</t>
  </si>
  <si>
    <t>Строительство инженерных сетей предусмотрено проектом. Сети водоснабжения - 2,084 км, сети водоотведения - 0,554 км, электрические сети - 2,8 км.</t>
  </si>
  <si>
    <t>Внутриквартальные инженерные сети для обеспечения перспективного строительства 3 А микрорайона гп.Пойковский</t>
  </si>
  <si>
    <t xml:space="preserve">ХМАО-Югра, Нефтеюганский район, гп.Пойковский </t>
  </si>
  <si>
    <t>Местный бюджет,
Иные источники</t>
  </si>
  <si>
    <t xml:space="preserve">Заключен МК №0187300001717000061-0055565-01 от 15.05.2017г. С ООО "Технодор" на сумму 1 870,90 тыс.руб. Срок проведения работ 6,5 месяцев.  Выполнены и оплачены  работы по первому и второму этупу (инженерные изыскания, согласование полноты топографической съемки) на сумму 467,71860 тыс.руб. 
</t>
  </si>
  <si>
    <t xml:space="preserve">Строительство инженерных сетей будет предусмотрено проектом </t>
  </si>
  <si>
    <t>Приобретение и монтаж  двух локальных систем водоочистки в сп.Сингапай Нефтеюганского района</t>
  </si>
  <si>
    <t>Приобретение</t>
  </si>
  <si>
    <t>Местный бюджет, средства по договору пожертвования ООО "РН-Юганскнефтегаз"</t>
  </si>
  <si>
    <t>Заключен МК №0187300001716000588-0055565-01 от 08.02.17г. с ООО "Квадрат". Цена контракта 4 307,80000 тыс.руб.. Срок выполнения - 30 рабочих дней с момента заключения контракта. В марте месяце принято и оплачено выполнение на сумму 4 307,80000 тыс.руб. Контракт закрыт. Право собственности зарегистрировано 11.04.17г.</t>
  </si>
  <si>
    <t xml:space="preserve">Обеспечение жителей сп. Сингапай питьевой водой качеством в соответствии СанПиН 2.1.4.2580-10. </t>
  </si>
  <si>
    <t>Приобретение и монтаж  локальной систем водоочистки в с.Чеускино Нефтеюганского района</t>
  </si>
  <si>
    <t xml:space="preserve">обеспечения жителей с.Чеускино питьевой водой качеством в соответствии СанПиН 2.1.4.2580-10. </t>
  </si>
  <si>
    <t xml:space="preserve">Реконструкция подстанций ПС №13 и ПС №14 </t>
  </si>
  <si>
    <t xml:space="preserve"> ОАО "ПЭС"</t>
  </si>
  <si>
    <t>Инвестиционная программа ОАО "ПЭС"</t>
  </si>
  <si>
    <t xml:space="preserve"> подстанция ПС №13- выполнена полная реконструкция на сумму 50752 тыс.руб. ПС №14-частичная замена оборудования (реконструкция и модернизация) на сумму  7010 тыс.руб </t>
  </si>
  <si>
    <t xml:space="preserve">Объекты образования , культуры и спорта </t>
  </si>
  <si>
    <t>Комплекс «Школа - Детский сад" в п. Юганская Обь Нефтеюганского района (130 учащихся/ 80 мест)</t>
  </si>
  <si>
    <t>ХМАО-Югра, Нефтеюганский район п. Юганская Обь</t>
  </si>
  <si>
    <t>Окружной бюджет, местный бюджет</t>
  </si>
  <si>
    <t xml:space="preserve">Договор №93-02 от 02.10.14г. с ООО "ГПИ Мясомолпром" на выполнение  инженерно-геодезических изысканий. Сумма договора 76,850 тыс.руб. Договор исполнен.
 МК №230-02 от 17.01.14г. с ООО "ГПИ Мясомолпром" на выполнение ПИР. Цена контракта 9 150,00 тыс.руб.. Работы выполнены. МК закрыт.
Заключен МК № 0187300001716000182-0055565-02 от 05.07.2016 с ООО "Линтан-Л". Цена контракта составляет 297 202,160 тыс.руб. Срок выполнения работ 18 месяцев и 7 рабочих дней (январь 2018 года). В связи с неучтенными объемами работ заключено доп.соглашение от 20.12.2016 на сумму 4 411,555 тыс.руб.                                                                                                                                                                                                                                                          МК №129-02 от 30.09.16г. с ООО "ГПИ Мясомолпром" на предоставление услуг авторского надзора. Цена контракта составляет 544,208тыс.руб. (на весь период строительства).                                                                                                                                                                                                                                                                                    В 2016 году исполнение по обоим контрактам составило 80 305,14 тыс.руб.                                                                                                                                                                                                                                                   В 2017 году выполнены и оплачены СМР на сумму 103 981,01236 тыс.руб. и услуги авторского надзора на сумму 388,9425 тыс.руб.                                                                                                                                                                                                                                                                                                                                                                                                                           </t>
  </si>
  <si>
    <t>130 учащихся/ 80 мест Строительство инженерных сетей предусмотрено в проекте на объект.Сети электроснабжения 0,4 кв - 226 м, сети наружного освещения - 708 м, сети телефонной связи - 145 м, сети теплоснабжения - 609 м, сети водоснабжения - 609 м, сети канализации - 23 м.</t>
  </si>
  <si>
    <t>Реконструкция здания НРБОУ ДОД "ДМШ № 1" под организацию образовательного процесса НРМОБУ "Пойковская СОШ № 2"</t>
  </si>
  <si>
    <t>ХМАО-Югра, Нефтеюганский район пгт. Пойковский</t>
  </si>
  <si>
    <t>Реконструкция</t>
  </si>
  <si>
    <t>Проектирование/Строительство</t>
  </si>
  <si>
    <t>местный бюджет</t>
  </si>
  <si>
    <t xml:space="preserve">Заключен договор №190315 от 23.03.2015г. с ООО "ТехноГарант" на обмерные и обследовательские работы по зданию Детской музыкальной школы №1. Сумма договора 99,0 тыс.руб. Договор исполнен.
Заключен договор №190315/1  от 23.03.2015г. с ООО "ТехноГарант" на обмерные и обследовательские работы по зданию школы №2. Сумма договора 99,0 тыс.руб.Договор исполнен.
Заключен договор №190315/2  от 23.03.2015г. с ООО "ТехноГарант" на работы по оценке возможности проведения реконструктивных работ. Сумма договора 99,0 тыс.руб.Договор исполнен.
Заключен договор №190315/3 от 23.03.2015г. с ООО "ТехноГарант" на работы по обследованию строительных конструкций подвалов зданий Детской музыкальной школы №1, школы №2. Сумма договора 99,0 тыс.руб. Договор исполнен.
Заключен  МК №66-02 от 09.03.16г. с ООО "СибГеоПрофи" на инженерно-геологические, инженерно- экологические и инжерно- геодезические изыскания. Цена контракта 390,0 тыс.руб.. Работы выпролнены. МК закрыт.
Заключен контракт  с ИП Кузьмин А.В. №0187300001715000250-0055565-01 от 08.10.2015 на выполнение проектных работ. Сумма контракта 1 494,592 тыс.руб. Срок исполнения 180 дней (апрель 2016г). 
В 2016г. принято выполнение по 1 и 2 этапам (разработка проектной и рабочей документации, согласование) и оплачено в общей сумме 579,837 тыс.руб.
Заявление на гос. экспертизу подано 05.04.2017, но 11.04.2017 получен отказ в проведении экспертизы в связи с неполным пакетом документов, 05.05.2017 ИП Кузьмин А.В. повторно заявился на гос. экспертизу. В результате проверки 15.08.2017 поступили замечания.  В связи с значительным нарушением сроков производства работ в отношении подрядчика ведется претензионная работа, применяются штрафные санкции, 20.09.2017 направлена претензия с информацией о намерении УКСиЖКК НР расторгнуть МК в одностороннем порядке. Откорректированный проект, предоставленный подрядчиком, согласован с деп. образования. Проектировщик формирует пакет для повторной экспертизы. Процедура расторжения контракта приостановлена. </t>
  </si>
  <si>
    <t>дополнительно будет ведено 150 мест, мощность объекта увеличится с 550 до 700 мест</t>
  </si>
  <si>
    <t>Реконструкция существующего здания общеобразовательного учреждения, строительство дополнительного корпуса  НРМОБУ "Салымская СОШ № 2"</t>
  </si>
  <si>
    <t>ХМАО-Югра, Нефтеюганский район сп. Салым</t>
  </si>
  <si>
    <t>Строительство, реконструкция</t>
  </si>
  <si>
    <t xml:space="preserve">Заключен контракт на выполнение проектно-изыскательских работ с ООО "Про-джект" от 20.08.2015 № 195. Цена контракта составляет 2 909,92 тыс.руб. Срок выполнения работ 210 дней со дня подписания контракта (март 2016г.). Работы по первому и второму этапу выполнены и оплачены в 2015году на сумму 756,579 тыс.руб.  3 этап (разработка проектной и рабочей документации) выполнени и оплачен в 2016г. на сумму 581,984 тыс.руб. с нарушением сроков. 
С начала 2017 года выполнены и оплачены работы на общую сумму 698,38 тыс.руб. с учетом пени. В отношении подрядной организации ведется претензионная работа, применяются штрафные санкции. </t>
  </si>
  <si>
    <t>Дополнительно будет ведено 95 мест, мощность объекта увеличится со 180 до 275 мест</t>
  </si>
  <si>
    <t>Физкультурно-оздоровительный комплекс в с.п. Сингапай Нефтеюганского района</t>
  </si>
  <si>
    <t>Заключен МК №0187300001716000643-0055565-01 от 08.02.2017г. с ООО "Монтажстройкомплекс" на выполнение строительно-монтажных работ на сумму 103 619,021 тыс.руб. Срок производства работ 9,5 мес., завершение ноябрь 2017 года. 
01.07.2017 заключен договор пожертвования денежных средств с ООО "РН-Юганскнефтегаз" на сумму 60 249,00 тыс.руб.        
В 2017 году принято и оплачено выполнение на общую сумму 53 273,62761 тыс. руб. 
Согласно условиям МК, срок выполнения работ окончен 16.11.2017. Принято решение о начале претензионной работы в отношении ООО"Монтажстройкомплекс".</t>
  </si>
  <si>
    <t>80 чел/час. Сети электроснабжения - 75 м, сети тепловодоснабжения - 131 м, сети водоотведения - 199 м, сети связи - 561 м.</t>
  </si>
  <si>
    <t>Отчет о реализации Плана создания объектов инвестиционной инфраструктуры в муниципальном образовании г. Нижневартовске Ханты-Мансийского автономного округа - Югры в 2017 году</t>
  </si>
  <si>
    <t>"Средняя общеобразовательная школа" на 825 мест в квартале №18 Восточного планировочного района г. Нижневартовска</t>
  </si>
  <si>
    <t>г. Нижневартовск, квартал 18</t>
  </si>
  <si>
    <t>бюджет города, бюджет ХМАО</t>
  </si>
  <si>
    <t>Заключен муниципальный контракт 20.06.2016 №34 с ООО "ИСТЭКО" на сумму 585 млн. руб.  Срок исполения работ по  контракту - 20.08.2018  Общий процент готовности - 13,2%. В 2017 году появилась необходимость  откорректироки ПСД. В результате работы были приостановлены.</t>
  </si>
  <si>
    <t xml:space="preserve"> 124 рабочих мест</t>
  </si>
  <si>
    <t>7440 тыс. руб. в год</t>
  </si>
  <si>
    <t>825 мест</t>
  </si>
  <si>
    <t>Восточный планировочный район (IV очередь строительства) города Нижневартовска. Инженерное обеспечение микрорайона I (кварталы № 25, 26)</t>
  </si>
  <si>
    <t>г. Нижневартовск кварталы №25-26</t>
  </si>
  <si>
    <t>Заключен муниципальный контракт 12.10.2015  №71 с ООО"ВОРТ" на сумму 195 509 т.р. Срок исполнения контракта 31.08.2018 и муниципальный контракт от 07.02.2017 №13 на  181 534 тыс. руб. со сроком исполнения 30.04.2019  Готовность объекта - 64%. Работы выполняются в соответствии с графиком. Сети водоснабжения, канализации и теплоснабжения готовятся к вводу в эксплуатацию.</t>
  </si>
  <si>
    <t>2,3   рабочих места</t>
  </si>
  <si>
    <t>165 тыс. руб в год</t>
  </si>
  <si>
    <t>3.</t>
  </si>
  <si>
    <t>Улица Мира от улицы Героев Самотлора до Восточного обхода г. Нижневартовска</t>
  </si>
  <si>
    <t>г. Нижневартовск. Кварталы 24-25</t>
  </si>
  <si>
    <t>Заключен МК №98 от 22.12.2015 с ООО "АК НРСУ" на сумму 129 250 тыс. руб. Срок исполнения 30.10.2017. Контракт расторгнут в одностороннем порядке 16.12.2017. Выполнено и оплачено  60 539 тыс. руб. Заключен 23.05.2017 муниципальный контракт № 46 с ИП Новиков на сумму 33 759 тыс. руб. Сроки исполнения контракта 25.01.2018. Контракт расторгнут по соглашению сторон соглашением №166 от 29.12.2017 Выполнено и оплачено 21 428 тыс. руб. Процент исполнения - 50,2 %. В связи с выявлением дополнительных работ ПСД корректируется.</t>
  </si>
  <si>
    <t>1 рабочее место</t>
  </si>
  <si>
    <t>72 тыс. руб в год</t>
  </si>
  <si>
    <t>1,247 км автомобилных дорог</t>
  </si>
  <si>
    <t>4.</t>
  </si>
  <si>
    <t>Улица Ленина от улицы Ханты-Мансийской до Восточного обхода г. Нижневартовска (1 ,2 этапы)</t>
  </si>
  <si>
    <t>г. Нижневартовск. Кварталы 26-32</t>
  </si>
  <si>
    <t xml:space="preserve">строительство </t>
  </si>
  <si>
    <t>Заключен муниципальный контракт от 22.11.2016 №86 и дополнительное соглашение от 15.12.2017 № 1/160  с ООО "ВОРТ" на сумму 410 804 тыс. руб. Срок исполнения 30.11.2019. Процент исполнения - 59,7%. Работы выполняются в соответствии с графиком. По 1-му этапу все работы выполнены кроме первого слоя асфальта. По 2-му этапу выполнена инженерная подготовка, щебеночное основание, ливневая канализация.</t>
  </si>
  <si>
    <t>1,218 км автомобилных дорог</t>
  </si>
  <si>
    <t>Заключен МК от13.11.2017 с ООО "Кванта+" с ценой 2 905,400 тыс.руб. Работы выполнены. МК закрыт.</t>
  </si>
  <si>
    <t>Отчет о реализации Плана создания объектов инвестиционной инфраструктуры в муниципальном образовании Нижневартовский район Ханты-Мансийского автономного округа - Югры в 2017 году</t>
  </si>
  <si>
    <t>Реконструкция подъездной автомобильной дороги к с. Больше-тархово Нижневартовского района</t>
  </si>
  <si>
    <t>Нижневартовский район</t>
  </si>
  <si>
    <t xml:space="preserve">реконструкция </t>
  </si>
  <si>
    <t>строительство завершено</t>
  </si>
  <si>
    <t xml:space="preserve">Бюджет автономного округа, бюджет муниципального образования </t>
  </si>
  <si>
    <t>Инженерные сети участка частной застройки, 2 очередь пгт. Излучинск</t>
  </si>
  <si>
    <t>Муниципальная программа "Обеспечением доступным и комфортным жильем жителей Нижневартовского района в 2014-2020 годах";
Государственная программа Ханты-Мансийского автономного округа - Югры "Обеспечение доступным и комфортным жильем жителей Ханты-Мансийского автономного округа - Югры в 2016-2020 годах";
Постановление Правительства Ханты-Мансийского автономного округа - Югры от 27.11.2015 № 430-п "Об Адресной инвестиционной программе Ханты-Мансийского автономного округа - Югры на 2016 год".</t>
  </si>
  <si>
    <t>Отчет исполнения Плана создания объектов инвестиционной инфраструктуры в муниципальном образовании город Нягань за 2017 год</t>
  </si>
  <si>
    <t>Размер планируемых средств на реализацию проекта (строительства/ реконструкции)</t>
  </si>
  <si>
    <t>Исполнено</t>
  </si>
  <si>
    <t>Автомобильные дороги</t>
  </si>
  <si>
    <t>Магистральные улицы микрорайонов №№5,6,7 ж.р. Центральный микрорайоны №№5,6,7 г.Нягань</t>
  </si>
  <si>
    <t>г. Нягань, мкр. №№ 5,6,7 ж.р."Центральный"</t>
  </si>
  <si>
    <t>Бюджет МО г.Нягань,             Бюджет ХМАО-Югры</t>
  </si>
  <si>
    <t xml:space="preserve">Общая готовность объекта 25%.                                                                 По магистральной улице № 6 (ул.Московская) работы выполнены в полном объеме. Проведена итоговая проверка Службой Жилстройнадзора - Югры, заключение № 2017-01-147-12 от 26.12.2017 г. Готовится документация  к вводу объекта в эксплуатацию. 
По магистральной улице № 5 (ул.20 лет Нягани) в рамках заключенного муниципального контракта выполнены земляные работы. </t>
  </si>
  <si>
    <t>3,325км.</t>
  </si>
  <si>
    <t xml:space="preserve"> -</t>
  </si>
  <si>
    <t>Магистральные улицы микрорайонов №№ 5,6,7 ж.р. Центральный</t>
  </si>
  <si>
    <t>г. Нягань, мкр. №№ 5,6,7 ж.р. "Центральный"</t>
  </si>
  <si>
    <t>Бюджет МО г.Нягань</t>
  </si>
  <si>
    <t xml:space="preserve">Заключен договор на сумму 50,000 тыс.руб. на выполнение работ по корректировке проектно-сметной документации, работы выполнены.                                                                                                     Заключенный муниципальный контракт  на сумму 1 334,00 тыс.руб.  расторгнут по соглашению сторон от 27.12.2017г.                                                     </t>
  </si>
  <si>
    <t>Объекты железнодорожного транспорта</t>
  </si>
  <si>
    <t>Строительство железнодорожного вокзала на ст. Нягань</t>
  </si>
  <si>
    <t>г. Нягань</t>
  </si>
  <si>
    <t>100 000,00                                                          (на 2017 год)</t>
  </si>
  <si>
    <t>Бюджет Тюменской области</t>
  </si>
  <si>
    <t xml:space="preserve">Объект в стадии  НЗП, законсервирован. Общая готовность 85%. Заключен контракт на корректировку проектной документации от 16.11.2015 г. Срок исполнения нарушен по вине проектной организации.  Ожидаемый срок утверждения проектной документации июль 2018г. </t>
  </si>
  <si>
    <t xml:space="preserve">Зд-е вокзала: 300 пассажиров / 3585 кв. метров; багаж.отделение: 45 мест в сутки / 1,8 тонн груза в сутки / 142 кв. метров.                                          </t>
  </si>
  <si>
    <t xml:space="preserve">Ожидаемый ввод объекта в эксплуатацию в 2020 г. </t>
  </si>
  <si>
    <t>Станция Нягань. Железнодорожный вокзал. Второй этап</t>
  </si>
  <si>
    <t>42 000,00                                                                    (на 2017 год)</t>
  </si>
  <si>
    <t>Объект в стадии НЗП. Общая готовность объекта 29%:  Разработана предпроектная документация на коррекировку ПД (задание на проектирование, техническое задание на комплексное обследование и инженерные изыскания, техническое задание на проектирование котельной), согласована филиалом ОАО "РЖД" Свердловская железная дорога. Задание на проектирование по внесению изменений в ПСД  направлено в  Депдорхоз Югры для согласования и последующего утверждения в Депстрой Югры и ГКУ ТО "УКС". Ожидаемый срок согласования январь- февраль 2018г</t>
  </si>
  <si>
    <t>Багажное отделение: 45 мест в сутки /148,5 кв. метров / газовая котельная МВКУ-0,8 г МВт. / ТП КТПН 250/10-0,4 - 1 шт.</t>
  </si>
  <si>
    <t xml:space="preserve">Бытовая канализация. ГКНС и КОС  с доведением производительности КОС до 27000 м.куб./сут. </t>
  </si>
  <si>
    <t>г. Нягань, ж.р."Восточный,     ул. Речная, 84</t>
  </si>
  <si>
    <t xml:space="preserve">Строительно-монтажные работы выполнены в полном объеме. Пуско-наладочные работы в режиме "под нагрузкой" закончены.
На объекте с 22.12.2017г. по 29.01.2018г. Службой  Жилстройнадзора Югры проводится итоговая проверка.
Оформляются документы к разрешению на ввод в эксплуатацию.
Общая техническая готовность 1 этапа строительства
производительностью 15000 м.куб./сут. составлет 100,0%.  </t>
  </si>
  <si>
    <t>32 рабочих места</t>
  </si>
  <si>
    <t>27000 м.куб./сут</t>
  </si>
  <si>
    <t xml:space="preserve">Оформлено разрешение на ввод объекта в эксплуатацию от 05.02.2018г. № 86-Ru 86306000-81-2013. </t>
  </si>
  <si>
    <t>Жилые улицы, магистральные инженерные сети и инженерное обеспечение микрорайона №5 ж.р.Центральный в г.Нягань</t>
  </si>
  <si>
    <t>г. Нягань, ж.р.Центральный</t>
  </si>
  <si>
    <t>Выполнение объемов по строительству объекта запланировано на 2019 год.</t>
  </si>
  <si>
    <t xml:space="preserve">Жилые улицы, магистральные инженерные сети и инженерное обеспечение микрорайонов № 6,7 ж.р. Центральный в г. Нягань </t>
  </si>
  <si>
    <t xml:space="preserve">Общая готовность объекта 82,5%.                                                            Под лимиты на 2017-2019гг.заключены муниципальные контракты:
МК  на сумму 9 405,645 тыс.руб. на строительство автомобильных проездов. Работы выполнены. 
МК  на сумму 64 239,354тыс.руб. на строительство автомобильных проездов, срок исполнения 30.10.2019г.  Всего по МК в 2017 году освоено на сумму 20 930,416 тыс.руб.                
МК на сумму 173,753 тыс. руб.  на выполнение СМР. Работы выполнены   полностью.                                                               Заключены 3 договора на строительство инженерных сетей на общую сумму 299,538 тыс.руб. Работы выполнены.     
МК  на сумму 678,829  тыс.руб. на выполнение СМР,  работы выполнены. </t>
  </si>
  <si>
    <t xml:space="preserve">79,637 км. </t>
  </si>
  <si>
    <t>Ввод участков строительства планируется в 2018г.</t>
  </si>
  <si>
    <t>Обеспечение инженерной инфраструктурой индивидуальной жилой застройки в квартале 47, жилого района "Восточный", г.Нягань, 1 этап</t>
  </si>
  <si>
    <t>г. Нягань, ж.р.Восточный</t>
  </si>
  <si>
    <t>Неисполнение обязательств проектной организацией.  Подрядчику подготовлено и направлено требование №2940 от 27.12.2017г.</t>
  </si>
  <si>
    <t>Объекты здравоохранения</t>
  </si>
  <si>
    <t>2 очередь лечебно-хирургического корпуса в г. Нягань (Хозяйственный блок № 14)</t>
  </si>
  <si>
    <t>г.Нягань, ул. Загородных</t>
  </si>
  <si>
    <t xml:space="preserve">Бюджет ХМАО </t>
  </si>
  <si>
    <t xml:space="preserve">Общая готовность объекта 60%.                                                                              На основании  письма Депздрава от 17.01.2017г. об отсутствии ассигнований на 2018-2019 гг. принято решение о переносе закупки  до появления возможности обеспечения  финансирования объекта  на 2018-2019 гг. </t>
  </si>
  <si>
    <t>Постановлением Правительства ХМАО-Югры от 14.04.2017г. №146-п объект из АИП исключен.</t>
  </si>
  <si>
    <t>Объекты образования</t>
  </si>
  <si>
    <t xml:space="preserve">Профессиональное училище </t>
  </si>
  <si>
    <t xml:space="preserve"> Бюджет ХМАО-Югры</t>
  </si>
  <si>
    <t xml:space="preserve">Общая готовность объекта 51%.                                                                         СМР: АУК: коробка 68%, система отопления 65%,  утепление и облицовка фасада-68%, внутреннее электроснабжение-60%, штукатурка 60%, отделка 8%, стяжка 60%, кровля 68 %, воздуховоды 60%, наружные сети водоснабжения и канализации 100%, теплоснабжение 100%. Мастерские: коробка 100%. внутреннее теплоснабжение 95%,штукатурка-100%, стяжка полов 100%, электроснабжение 90%, пожарный водопровод 90%, водопровод, канализация 70%. Выполнены работы по определению стоимости неучтенных ПСД работ. </t>
  </si>
  <si>
    <t xml:space="preserve">400 учащихся / 12511,93 кв. метров </t>
  </si>
  <si>
    <t xml:space="preserve">Ожидаемый ввод объекта в эксплуатацию в 2018г. </t>
  </si>
  <si>
    <t>Детский сад мкрн. Восточный</t>
  </si>
  <si>
    <t>г. Нягань, ж.р. Восточный, ул. Интернациональная, 12</t>
  </si>
  <si>
    <t>ГЧП</t>
  </si>
  <si>
    <t xml:space="preserve">На текущий момент степень готовности строительства детского сада составляет 52%. </t>
  </si>
  <si>
    <t>300 мест/ 6306,97 кв.м</t>
  </si>
  <si>
    <t xml:space="preserve">Организация застройщик (ООО "Югорскремстройгаз") в настоящее время проходит процедуру банкротства. Объект незавершенного строительства неоднократно выставлялся на торги, заявок не поступало. </t>
  </si>
  <si>
    <t>Объекты культуры</t>
  </si>
  <si>
    <t>Центр культуры и искусств (дом культуры, детская школа искусств) в г.Нягань</t>
  </si>
  <si>
    <t>г. Нягань, ж.р.Центральный, мкр. 4</t>
  </si>
  <si>
    <t xml:space="preserve">Объект  введен в эксплуатацию. </t>
  </si>
  <si>
    <t>Детская школа искусств - 145.</t>
  </si>
  <si>
    <t xml:space="preserve">Детская школа искусств: 500 мест, общая площадь 4362,0 м2.                  </t>
  </si>
  <si>
    <t xml:space="preserve">Оформлено разрешение на ввод объекта в эксплуатацию от 25.12.2017г. № 86-Ru 86306000-188-2017. </t>
  </si>
  <si>
    <t>Реконструкция здания ДК «Геолог»</t>
  </si>
  <si>
    <t>г. Нягань, ж.р.Западный</t>
  </si>
  <si>
    <t>Бюджет ХМАО-Югры</t>
  </si>
  <si>
    <t xml:space="preserve">В течение 2017 года проектная документация проходила стадии проверок, устранения замечаний.  Принято выполнение 20.12.2017г. (стадия "П" и стадия "Р"). Проектная организация заявилась одновременно на госэкспертизу и экспертизу достоверности 21.12.2017г. Ожидаемый срок получения положительных заключениий - март 2018 г. </t>
  </si>
  <si>
    <t>Вид работ (строительство/реконструкция</t>
  </si>
  <si>
    <t>Этап (проектрирование/строительство)</t>
  </si>
  <si>
    <t>Размер планируемых средств на реализацию проекта (строительства/                     реконструкции), тыс.руб.</t>
  </si>
  <si>
    <t>Исполнено на 31.12.2017, тыс.руб.</t>
  </si>
  <si>
    <t>Краткая характеристика и текущее состояние объекта, информация о проведениии торгов, заключениии контракта, соблюдениии условий контрактка подрядной организацией</t>
  </si>
  <si>
    <t>Эффект от реализации Объекта</t>
  </si>
  <si>
    <t>Социальный (создание новых рабочих мест, чел.</t>
  </si>
  <si>
    <t>Бюджетный (поступления налоговых отчислений в бюджеты всех уровней, тыс.руб.)</t>
  </si>
  <si>
    <t>Адресная инвестиционная программа Ханты-Мансийского автономного округа - Югры</t>
  </si>
  <si>
    <t>Мостовой переход через р.Курко-Сойм в районе с.Шеркалы Октябрьского района</t>
  </si>
  <si>
    <t>с.Шеркалы</t>
  </si>
  <si>
    <t>СМР</t>
  </si>
  <si>
    <t>АО, МО</t>
  </si>
  <si>
    <t>Работы не ведутся</t>
  </si>
  <si>
    <t>Автодорога в с. Шеркалы (подъездные пути к мосту через р. Курко-Сойм в с. Шеркалы Октябрьского района)</t>
  </si>
  <si>
    <t xml:space="preserve">с. Шеркалы </t>
  </si>
  <si>
    <t xml:space="preserve">МК на выполнение СМР заключен от 04.11.2016 года №86/16 с ОАО СУПТР-10,стоимостью выполнения работ 172 900,0 т.р., сроком строительства 18 месяцев. Выполнены работы: снос строений – 100%, разбивка трассы – 100%, срезка и перевозка слабого грунта  - 100%,   отсыпка верхней части полотна – 58%, устройство дренажа - 94%, устройство подземных переходов газопровода - 100%.  Срок ввода в эксплуатацию по МК май 2018 года. Процент готовности 32%. </t>
  </si>
  <si>
    <t>Детский сад на 240 мест в пгт. Октябрьское</t>
  </si>
  <si>
    <t>пгт.Октябрьское</t>
  </si>
  <si>
    <t>МК от 12.08.2014 №124/14 на сумму 281 000,0 тыс. рублей с ООО СХ "Север-Строй-Инвест" расторгнут. Выполнены работы: выполнен снос строений, перенос теплотрассы, перенос сетей электроснабжения, вертикальная планировка с разработкой котлована -100%, устройство фундамента – 100 %, горизонтальная и вертикальная  гидроизоляция – 100%, утепление цоколя – 100%, обратная засыпка пазух фундамента – 100%. Блок №1 -  монтаж цокольного перекрытия – 100%, кладка стен   и перегородок 1 этажа – 100%, 2 этажа – 100%,  монтаж плит перекрытия 1 этажа - 100%, 2 этажа – 100%, устройство монолитных участков – 100%, кладка фронтонов и вент. шахт – 100%, монтаж м/к башен – 100%. Блок №2  -  кладка стен и перегородок 1 и  2 этажа – 100%, монтаж  плит  перекрытия 1 и 2 этажа  - 100%, кладка фронтонов и вентиляционных шахт – 100%, монтаж стропильной системы кровли с устройством обрешетки блока №2 – 100%; монтаж м/конструкций башен – 100%, покрытие кровли из металлочерепицы – 100%. Готовность объекта- 50%.  Задолженность Общества погашена  по Решению Арбитражного суда ПАО Ханты-Мансийский банк Открытие в полном обьеме.
Заключен МК на продолжение строительства объекта от 13.12.2017 №144/17 ООО "СтройМир", сроки строительства 18 месяцев, стоимость работ 137329,23 тыс.рублей</t>
  </si>
  <si>
    <t>240 мест</t>
  </si>
  <si>
    <t>Детский сад в п. Карымкары Октябрьского района</t>
  </si>
  <si>
    <t>п. Карымкары</t>
  </si>
  <si>
    <t xml:space="preserve">Объект Введен в эксплуатацию, в январе 2018 года
   </t>
  </si>
  <si>
    <t>38 человек</t>
  </si>
  <si>
    <t xml:space="preserve"> 75 воспитанников</t>
  </si>
  <si>
    <t>5.</t>
  </si>
  <si>
    <t>Комплекс "Школа - детский сад" в с. Перегребное Октябрьского района</t>
  </si>
  <si>
    <t>с. Перегребное</t>
  </si>
  <si>
    <t>МК  №154/14 от 09.10.2014, допсоглашение от 14.03.2017 №7 стоимость выполнения работ составляет 548284,19 тыс.рублей ООО "СтройМир". Срок выполнения работ 22 месяца. Заключен МК на дополнительные строительно-монтажные работы с ООО "СтройМир" от 19.09.2017 № 103/17 на сумму  25 909,77 тыс. рублей, срок исполнения 01.11.2017 года. На объекте выполнены работы:  вырубка леса – 100%, отсыпка территории – 90%,коробка здания 90%, устройство напорной канализации – 95%, самотечной канализации – 100%,монтаж КТПН – 100%, монтаж КНС – 85%, монтаж теплотрассы – 100%, монтаж кровли из сэндвич панелей – 100%, устройство подпорной стенки – 100%, монтаж лестниц – 100%. Устройство оснований полов первого и второго этажа - 100%, устройство покрытия из плитки – 40%. Устройство мембранной кровли над спортзалом-100%, устройство подвесных потолков – 60%. Наружные сети газопровода-100%. Устройство фундамента под котельную – 100%, устройство утепленного фасада с облицовкой – 100%, монтаж оконных блоков – 100%, монтаж  воздуховодов вентиляции  – 95%, монтаж ИТП – 100%, монтаж системы отопления – 95%, системы водоснабжения – 90%, монтаж жироуловителя – 100%, монтаж слаботочных систем – 80%, монтаж электропроводки – 90%., прокладка кабелей сетей связи и ОПС-90% Устройство дорожного покрытия из плит ПДН-100%, устройство тротуаров – 100%, устройство отмостки -100%, озеленение-100%, устройство забора – 95%, устройство оснований под спортивное покрытие – 100%, устройство наружного освещения – 95%.Готовность объекта 83 %. Планируемый ввод -август  2018 года. 
Плановый объем по сетевому графику (откорректированному) в отчетном периоде выполнен в полном объеме. Отставания нет.
Подрядчик параллельно проводит работы по устранению замечаний по итогам плановой проверки ГЖИ со сроком исполнения до мая 2018 года.</t>
  </si>
  <si>
    <t>400 учащихся, 200 воспитанников</t>
  </si>
  <si>
    <t>6.</t>
  </si>
  <si>
    <t>Комплекс "Школа-детский сад" в п. Комсомольский Октябрьского района</t>
  </si>
  <si>
    <t>п. Комсомольский</t>
  </si>
  <si>
    <t>Объект введен в эксплуатацию</t>
  </si>
  <si>
    <t>50 учащихся, 20 воспитанников</t>
  </si>
  <si>
    <t>7.</t>
  </si>
  <si>
    <t>Комплекс "Школа-детский сад" в п. Большие Леуши</t>
  </si>
  <si>
    <t>п. Большие Леуши</t>
  </si>
  <si>
    <t>8.</t>
  </si>
  <si>
    <t>Комплекс "Школа-детский сад" в пгт. Талинка Октябрьского района</t>
  </si>
  <si>
    <t>пгт. Талинка</t>
  </si>
  <si>
    <t>Получены технические условия, разработано техническое задание. Заключен МК от 10.10.2017 №117/17 на разработку ПС ООО ГПИмясомолпром. Срок исполнения 7 месяцев с момента заключения МК. Стоимость выполнения работ 6702,3 тыс.рублей.</t>
  </si>
  <si>
    <t xml:space="preserve"> 275 учащихся, 240 воспитанников</t>
  </si>
  <si>
    <t>9.</t>
  </si>
  <si>
    <t>Комплекс "Школа-детский сад " в п. Кормужиханка Октябрьского района</t>
  </si>
  <si>
    <t>п. Кормужиханка</t>
  </si>
  <si>
    <t>10.</t>
  </si>
  <si>
    <t>Культурно-досуговый центр (дом культуры, детская музыкальная школа, библиотека, музей) в пгт. Октябрьское</t>
  </si>
  <si>
    <t>пгт. Октябрьское</t>
  </si>
  <si>
    <t>62 человек</t>
  </si>
  <si>
    <t>11.</t>
  </si>
  <si>
    <t>Участковая больница на 25 коек и поликлиника на 85 посещений в смену в пгт. Талинка Октябрьского района</t>
  </si>
  <si>
    <t>АО</t>
  </si>
  <si>
    <t xml:space="preserve">
Заключены МК на завершение СМР с ООО СК Наш Дом от 26.02.2016 №14/16 на сумму 132 685,070 тыс. рублей, на доп.работы на сумму 54 211,62 т.р. от 16.12.2016 №104/16, со сроком исполнения 16.09.2017.   
Выполнены работы: завершаются работы по по устранению замечаний плановой проверки ГЖИ. Поставка и монтаж оборудования согласно заключенных контрактов. Заключены контракты на сумму 54174,06 тыс.рублей, 30.12.2017 планируется заключить контракт на сумму 2240,4 тыс.рублей  на приобретение бытовой техники со сроком поставки и монтажа 60 дней. В связи с устранением замечаний ГЖИ, сроков поставок оборудования и мебели сроки ввода объекта определены март 2018 года. </t>
  </si>
  <si>
    <t>12.</t>
  </si>
  <si>
    <t>Спортивный комплекс с бассейном в пгт. Приобье Октябрьского района</t>
  </si>
  <si>
    <t>пгт. Приобье</t>
  </si>
  <si>
    <t>19 человек</t>
  </si>
  <si>
    <t>ЕПС – 135 чел./час, спортивный комплекс - 7280,30 м²; станция водоподготовки – 153,2 м².</t>
  </si>
  <si>
    <t>ИТОГО:</t>
  </si>
  <si>
    <t>Объекты по  соглашениям о социально-экономическом партнёрстве</t>
  </si>
  <si>
    <t>13.</t>
  </si>
  <si>
    <t>Физкультурно-оздоровительный комплекс с бассейном в с. Перегребное</t>
  </si>
  <si>
    <t>п. Перегребное</t>
  </si>
  <si>
    <t>Инвестиции ООО "Газпром трансгаз Югорск"</t>
  </si>
  <si>
    <t>14.</t>
  </si>
  <si>
    <t>Физкультурно-оздоровительный комплекс с бассейном в пгт. Андра</t>
  </si>
  <si>
    <t>пгт.Андра</t>
  </si>
  <si>
    <t>15.</t>
  </si>
  <si>
    <t>Бассейн в п. Унъюган</t>
  </si>
  <si>
    <t>п.Унъюган</t>
  </si>
  <si>
    <t>«Сотрудничество» между органами государственной власти Тюменской области, Ханты-Мансийского автономного округа – Югры и                                           Ямало-Ненецким автономным округом</t>
  </si>
  <si>
    <t>«Сотрудничество» между органами государственной власти Тюменской области, Ханты-Мансийского автономного округа – Югры и  Ямало-Ненецким автономным округом</t>
  </si>
  <si>
    <t>17.</t>
  </si>
  <si>
    <t>Строительство автомобильной дороги пгт. Приобье-пгт. Игрим</t>
  </si>
  <si>
    <t>пгт. Приобье / пгт.Игрим</t>
  </si>
  <si>
    <t>Тюм. ОБЛ, ХМАО, ЯНАО</t>
  </si>
  <si>
    <t>18.</t>
  </si>
  <si>
    <t>Строительство автомобильной дороги Октябрьское-Горнореченск на участке Октябрьское-Большие Леуши. 5 этап. Автомобильная дорога к п.Комсомольский</t>
  </si>
  <si>
    <t>пгт. Октябрьское / п. Горнореченск</t>
  </si>
  <si>
    <t>19.</t>
  </si>
  <si>
    <t>Строительство автомобильной дороги пгт. Коммунистический - п. Унъюган</t>
  </si>
  <si>
    <t>пгт. Коммунистический / п. Унъюган</t>
  </si>
  <si>
    <t>20.</t>
  </si>
  <si>
    <t xml:space="preserve">Многофункциональный вокзал на ст. Приобье Октябрьского района. Второй этап.
</t>
  </si>
  <si>
    <t>Муниципальная программа "Развитие транспортной системы Нижневартовского района на 2014-2020 годы";
Государственная программа Ханты-Мансийского автономного округа - Югры "Развитие транспортной системы Ханты-Мансийского автономного округа - Югры на 2016-2020 годы";
Постановление Правительства Ханты-Мансийского автономного округа - Югры от 27.11.2015 № 430-п "Об Адресной инвестиционной программе Ханты-Мансийского автономного округа - Югры на 2016 год".</t>
  </si>
  <si>
    <t>Место расположения</t>
  </si>
  <si>
    <t>Размер средств на реализацию проекта, руб.</t>
  </si>
  <si>
    <t>Наименование документа, которым предусмотрено создание объекта</t>
  </si>
  <si>
    <t>Мощность ресурсов *(электроэнергия, газ, водопотребление), потребляемая объектом</t>
  </si>
  <si>
    <t xml:space="preserve">Сквер </t>
  </si>
  <si>
    <t>46 979 200</t>
  </si>
  <si>
    <t>Федеральный бюджет</t>
  </si>
  <si>
    <t>Местный бюджет</t>
  </si>
  <si>
    <t xml:space="preserve">Постановление администрации города Покачи от 30.09.2014 </t>
  </si>
  <si>
    <t xml:space="preserve">№ 1115 </t>
  </si>
  <si>
    <t>Об утверждении муниципальной программы «Развитие жилищно-коммунального комплекса и повышение энергетической эффективности на 2016-2020 годы в городе Покачи»</t>
  </si>
  <si>
    <t>Вид работ (строиельство/реконструкция)</t>
  </si>
  <si>
    <t xml:space="preserve">* Примечание: план создания объектов инвестиционной инфраструктуры муниципального образования город Покачи на 2017 год представлен в программе «Развитие жилищно-коммунального комплекса и повышение энергетической эффективности на 2016-2020 годы в городе Покачи», утвержденной постановлением администрации города Покачи от 30.09.2014 № 1115 </t>
  </si>
  <si>
    <t>Отчет исполнения Плана создания объектов инвестиционной инфраструктуры в муниципальном образовании Октябрьский район за 2017 год</t>
  </si>
  <si>
    <t>Отчет исполнения Плана создания объектов инвестиционной инфраструктуры в муниципальном образовании город Покачи за 2017 год</t>
  </si>
  <si>
    <t>г. Покачи, ул. Таежная</t>
  </si>
  <si>
    <t>Отчет о реализации Плана создания объектов инвестиционной инфраструктуры в муниципальном образовании города Пыть-Яха Ханты-Мансийского автономного округа - Югры в 2017 году</t>
  </si>
  <si>
    <t xml:space="preserve">Физкультурно-спортивный комплекс с ледовой ареной в 1 мкр. </t>
  </si>
  <si>
    <t>мкр. № 1 
"Центральный"</t>
  </si>
  <si>
    <t>Привлеченные средства (Соглашения о сотрудничестве между ОАО НК "Роснефть" и Правительством ХМАО-Югры)</t>
  </si>
  <si>
    <t>Заключен муниципальный контракт № 0187300019416000123-0210055-01 от 05.07.2016г. ООО "Строительное управление №14 на выполнение работ по строительству объекта "Физкультурно-спортивный комплекс с ледовой ареной в г.Пыть-Ях". Сроком до 31.12.2019г. Общая сумма контракта 361 145 564,00 рублей. Работы преостановлены  на основании предписания авторского надзора , в связи с необходимостью проведения инженерно-геологических изысканий.</t>
  </si>
  <si>
    <t>При вводе объекта в эксплуатацию планируется создание новых рабочих мест в соответствии со штатным расписанием в количестве 45 едениц</t>
  </si>
  <si>
    <t>X</t>
  </si>
  <si>
    <t>5235кв.м., ледовая арена 120чел./смену., зрителей-300чел., хореографический класс-30чел./смену, тренажерный зал-10чел./смену.</t>
  </si>
  <si>
    <t xml:space="preserve">2. </t>
  </si>
  <si>
    <t>Комплекс "Школа-детский сад (330 учащ./220 мест)" в 1 мкр.</t>
  </si>
  <si>
    <t>Пыть-Ях мкр.1</t>
  </si>
  <si>
    <t>Внебюджетные источники</t>
  </si>
  <si>
    <t>договор комплексного освоения земельного участка от 28.09.2015№1-К, кадастровый №86:15:0101010:292, площадь земельного участка  составляет 56850 кв. метров</t>
  </si>
  <si>
    <t>Снижение очередности в детских учреждениях, снижение количества обучающихся занимающихся во вторую смену</t>
  </si>
  <si>
    <t xml:space="preserve">создание мест 330 учащихся начальной школы /220 мест в дошкольное учреждение </t>
  </si>
  <si>
    <t>Отчет о ходе создания объектов, включенных в план создания объектов инвестиционной инфраструктуры в Ханты-Мансийском автономном округе - Югре по г. Радужный за 2017 год</t>
  </si>
  <si>
    <t>Размер планируемых средств на реализацию проекта на 2017 год, тыс. руб.</t>
  </si>
  <si>
    <t>Профинансировано на реализацию проекта в 2017 год, тыс. руб.</t>
  </si>
  <si>
    <t>Всего</t>
  </si>
  <si>
    <t>в том числе:</t>
  </si>
  <si>
    <t>за счет средств бюджета автономного округа</t>
  </si>
  <si>
    <t>за счет средств бюджета города Радужный</t>
  </si>
  <si>
    <t>Реконструкция. Автомобильная дорога по улице №1-12, участок №2 автодороги от улицы №3 до улицы №11 (ул.Новая) 1 этап</t>
  </si>
  <si>
    <t>г. Радужный</t>
  </si>
  <si>
    <t xml:space="preserve"> окружной бюджет, бюджет города Радужный</t>
  </si>
  <si>
    <t>В соответствии с финансированием выполнены работы по демонтажу асфальтобетонного покрытия, уложены плиты основания. Готовность объемов 2017 года по заключенным контрактам 100%.</t>
  </si>
  <si>
    <t>Внутриквартальный проезд</t>
  </si>
  <si>
    <t>В соответствии с финансированием 2017 года работы выполнены на 100%. В рамках финансирования выполнены дорожная одежда из плит дорожных, строительные работы по устройству пересечений и примыканий, устройство тротуаров и стоянок. В 2018 году в соответствии с финансированием и заключенным муниципальным контрактом планируются работы по асфальтированию и озеленению.</t>
  </si>
  <si>
    <t>Отчет о реализации Плана создания объектов инвестиционной инфраструктуры в муниципальном образовании Советский район Ханты-Мансийского автономного округа - Югры в 2017 году</t>
  </si>
  <si>
    <t xml:space="preserve">Инженерные сети микрорайона индивидуальной жилой застройки "Картопья 4" в г. Советский Советского района </t>
  </si>
  <si>
    <t>мкр Картопья 4 г.Советский Советского района</t>
  </si>
  <si>
    <t>бюджетные средства</t>
  </si>
  <si>
    <t>В 2017 г. в Советском районе введены в эксплуатацию инженерные сети микрорайона индивидуальной жилой застройки «Картопья 4» в границах улиц Родниковая - Рассветная - Янтарная в г. Советский.</t>
  </si>
  <si>
    <t>Реконструкция дорог в г. Советский улиц: Макаренко (от улицы Юности до улицы Югорская), Югорская (от улицы Макаренко до улицы Юбилейная), Юбилейная (от улицы Югорская до улицы Губкина)</t>
  </si>
  <si>
    <t>г.Советский, улицы Макаренко (от ул. Юности до ул. Югорская), Югорская,  (от ул. Макаренко до ул. Юбилейная), Юбилейная (от ул. Югорская до ул. Губкина)</t>
  </si>
  <si>
    <t>Работы выполнены в полном объёме (2,874 км )</t>
  </si>
  <si>
    <t>Отчет о реализации Плана создания объектов инвестиционной инфраструктуры в муниципальном образовании городской округ город Сургут за 2017 год</t>
  </si>
  <si>
    <t>Вид работ (строительство/ реконструкция)</t>
  </si>
  <si>
    <t>Этап (проектирование/ строительство)</t>
  </si>
  <si>
    <t>Планируемые сроки строительства/  реконструкции</t>
  </si>
  <si>
    <t>Размер планируемых средств на реализацию проекта (строительства/реконструкции), тыс. рублей с НДС</t>
  </si>
  <si>
    <t>Наименование документа, которым предусмотрено создание объекта (строительство/ реконструкция)</t>
  </si>
  <si>
    <t>Реконструкция объекта с целью обеспечения степени очистки сточных вод до уровней нормативов ПДК рыбохозяйственных водоемов: "Очистные сооружения канализационных сточных вод (КОС) г. Сургут производительностью 150 000 м3/сутки"</t>
  </si>
  <si>
    <t>собственные средства СГМУП "ГВК"</t>
  </si>
  <si>
    <t>Схема водоснабжения и водоотведения муниципального образования городской округ город Сургут на период до 2026 года</t>
  </si>
  <si>
    <t xml:space="preserve">г. Сургут, о. Заячий     </t>
  </si>
  <si>
    <t>Отчёт</t>
  </si>
  <si>
    <t xml:space="preserve"> о реализации Плана создания объектов инвестиционной инфраструктуры в муниципальном образовании Сургутский район в 2017 году</t>
  </si>
  <si>
    <t>N п/п</t>
  </si>
  <si>
    <t>Место расположение</t>
  </si>
  <si>
    <t>Размер планируемых средств на реализацию проекта (строительства/ реконструкции) в 2017 году                          в тыс.руб.</t>
  </si>
  <si>
    <t>Исполнение на 01.01.2018, тыс.руб.</t>
  </si>
  <si>
    <t>Мощность ресурсов (электроэнергия, газ, водопотребление), потребляемая объектом</t>
  </si>
  <si>
    <t>Эффекты от реализации объекта</t>
  </si>
  <si>
    <t>Социальный (создание новых рабочих мест, чел.) чел.</t>
  </si>
  <si>
    <t>Бюджетный (поступление налоговых отчислений в бюджеты всех уровней, тыс. руб.)</t>
  </si>
  <si>
    <t>Экономический (производственная мощность объекта)</t>
  </si>
  <si>
    <t>Улица Федорова (участок от ул.Ленина до ул.Московская) в пгт.Федоровский</t>
  </si>
  <si>
    <t xml:space="preserve"> Сургутский район, п.Федоровский</t>
  </si>
  <si>
    <t>2021-2023</t>
  </si>
  <si>
    <t>бюджет муниципального образования</t>
  </si>
  <si>
    <t xml:space="preserve">Расчетная мощность (освещение)- 7,4 кВт;  </t>
  </si>
  <si>
    <t>дорога-0,68 км; освещ.-2,15 км</t>
  </si>
  <si>
    <t>Реконструкция автомобильных дорог  для организации автобусного движения в р.п.Белый Яр</t>
  </si>
  <si>
    <t xml:space="preserve"> Сургутский район,                   п.Белый Яр</t>
  </si>
  <si>
    <t>2018-2020</t>
  </si>
  <si>
    <t xml:space="preserve">Расчетная мощность - 20 кВт (освещение улиц) </t>
  </si>
  <si>
    <t>дорога-4,18 км; сети эл.сн. 6кВ и 0,4кВ - 8,303 км; сети освещ.-4,9 км</t>
  </si>
  <si>
    <t>Автомобильные дороги микрорайона "Гидронамыв" г.п. Белый Яр</t>
  </si>
  <si>
    <t>Мощность электроэнергии, потребляемая объектом - 40,5  кВт</t>
  </si>
  <si>
    <t>дорога-2,518 км; освещ.-2,518 км</t>
  </si>
  <si>
    <t>Реконструкция моста через руей Перевесный на автодороге от ул.Лесная до фермы КРС в г.п.Белый Яр</t>
  </si>
  <si>
    <t>2019-2020</t>
  </si>
  <si>
    <t xml:space="preserve">Расчетная мощность (освещение)- 2 кВт;  </t>
  </si>
  <si>
    <t>60,27 м.п.</t>
  </si>
  <si>
    <t>Реконструкция улиц для организации автобусного движения п. Солнечный</t>
  </si>
  <si>
    <t>Сургутский район, п.Солнечный</t>
  </si>
  <si>
    <t xml:space="preserve">Расчетная мощность (освещение)- 36,4 кВт;  </t>
  </si>
  <si>
    <t>2 км. 207 м.</t>
  </si>
  <si>
    <t>Проезд к детскому саду на 300 мест в п. Солнечный</t>
  </si>
  <si>
    <t xml:space="preserve">Расчетная мощность - 2кВт (освещение улицы) </t>
  </si>
  <si>
    <t>220 м.п.</t>
  </si>
  <si>
    <t>Расширение и реконструкция КОС-800, п.Нижнесортымский</t>
  </si>
  <si>
    <t>Сургутский район, п.Нижнесортымский</t>
  </si>
  <si>
    <t>2003-2018</t>
  </si>
  <si>
    <t>Мощность электроэнергии, потребляемая объектом - 150 кВт</t>
  </si>
  <si>
    <t>3000 м3/сут</t>
  </si>
  <si>
    <t>Реконструкция и расширение водоочистных сооружений п. Нижнесортымский с 3200 на 7000 куб.м/сут.</t>
  </si>
  <si>
    <t>2016-2018</t>
  </si>
  <si>
    <t>бюджет автономного округа/бюджет муниципального образования</t>
  </si>
  <si>
    <t>Мощность электроэнергии, потребляемая объектом - 516 кВт</t>
  </si>
  <si>
    <t>7000 м3/сут.</t>
  </si>
  <si>
    <t>Дополнительно выделены средства из бюджета округа в сумме 15 185,7 тыс. рублей. Средства поступили 25.12.2017.</t>
  </si>
  <si>
    <t xml:space="preserve">Водоотведение д.Русскинская </t>
  </si>
  <si>
    <t>Сургутский район, д.Русскинская</t>
  </si>
  <si>
    <t>Мощность электроэнергии, потребляемая объектом - 62 кВт</t>
  </si>
  <si>
    <t>сети канал.-6070м; КОС-200 м3/сут.</t>
  </si>
  <si>
    <t>Дополнительно проведена строительно-техническая экспертиза на сумму 178,6 тыс.руб.</t>
  </si>
  <si>
    <t>Внеплощадочные инженерные сети к объекту "Школа-комплекс (средняя общеобразовательная школа на 60 учащихся с детским садом на 35 мест), п. Высокий Мыс</t>
  </si>
  <si>
    <t xml:space="preserve"> Сургутский район, п.Высокий Мыс</t>
  </si>
  <si>
    <t>220 м</t>
  </si>
  <si>
    <t>Объект введен в эксплуатацию. (1 этап) разрешение на ввод                                               № RU86507311-34-2017 от 23.11.2017 г.;                                (2 этап) № RU86507311-35-2017 от 23.11.2017 г.</t>
  </si>
  <si>
    <t>Сети водоотведения от ж.д. №32, №34 по ул.Обская пгт.Барсово</t>
  </si>
  <si>
    <t xml:space="preserve"> Сургутский район, п.Барсово</t>
  </si>
  <si>
    <t>сети канал.-134,1 м</t>
  </si>
  <si>
    <t>Работы по строительству объекта выполнены в полном объеме</t>
  </si>
  <si>
    <t>Сети водоотведения от ж.д. №10 по ул.Мостостроителей пгт.Барсово</t>
  </si>
  <si>
    <t>сети канал.- 95,7 м</t>
  </si>
  <si>
    <t>Сети водоотведения от ж.д. №45 по ул.Майская пгт.Барсово</t>
  </si>
  <si>
    <t>сети канал.-217,3 м</t>
  </si>
  <si>
    <t>Напорный канализационный коллектор промывных стоков с канализационной насосной станцией ВОС-500 м3/сут, с.Угут</t>
  </si>
  <si>
    <t>Сургутский район, с. Угут</t>
  </si>
  <si>
    <t>2017-2018</t>
  </si>
  <si>
    <t>Расчетная мощность КНС - 20кВт</t>
  </si>
  <si>
    <t>500 м3/сут.</t>
  </si>
  <si>
    <t>Инженерные сети в микрорайоне ИЖС (1 этап) п.г.т.  Федоровский</t>
  </si>
  <si>
    <t>Сургутский район, п. Федоровский</t>
  </si>
  <si>
    <t>2012-2017</t>
  </si>
  <si>
    <t>сети водосн. - 4,522 км., сети канал. - 4,768 км., сети газосн. - 8,568 км. КРП - 2 шт.; сети энергосн. - 14,931 км.</t>
  </si>
  <si>
    <t>Инженерные сети к многоквартирным жилым домам мкр.6 пгт.Федоровский (2 этап)</t>
  </si>
  <si>
    <t>1 762 м</t>
  </si>
  <si>
    <t>Внеплощадочные сети тепло-водоснабжения к территории "Гидронамыв" в г.п.Белый Яр</t>
  </si>
  <si>
    <t xml:space="preserve"> Сургутский район,               п.Белый Яр</t>
  </si>
  <si>
    <t>2016-2017</t>
  </si>
  <si>
    <t>630 м</t>
  </si>
  <si>
    <t>Внеплощадочные сети к территории "Гидронамыв" в г.п.Белый Яр Сургутского района. Канализационный коллектор</t>
  </si>
  <si>
    <t xml:space="preserve"> Сургутский район,                  п.Белый Яр</t>
  </si>
  <si>
    <t>896,7 м</t>
  </si>
  <si>
    <t>Объект введен в эксплуатацию. Разрешение на ввод                                               № RU86507101-28-2016 от 26.07.2017 г.</t>
  </si>
  <si>
    <t>Внеплощадочные сети тепло-водоснабжения к территории "Гидронамыв" в г.п.Белый Яр Сургутского района. Контрольно-распределительный пункт.</t>
  </si>
  <si>
    <t xml:space="preserve">21,39 Гкал/час
</t>
  </si>
  <si>
    <t>Объект введен в эксплуатацию. Разрешение на ввод                                    № RU86507101-56-2016 от 11.07.2017 г.</t>
  </si>
  <si>
    <t>Реконструкция полигона утилизации ТБО г.п. Федоровский</t>
  </si>
  <si>
    <t>Расчетная мощность - 132,5 кВт</t>
  </si>
  <si>
    <t>11 Гкал/час</t>
  </si>
  <si>
    <t>Реконструкция полигона для утилизации твердых бытовых отходов в п.Нижнесортымский</t>
  </si>
  <si>
    <t>2018-2019</t>
  </si>
  <si>
    <t>Расчетная мощность - 319,72 кВт</t>
  </si>
  <si>
    <t xml:space="preserve"> 8,750 тыс. тонн/год
</t>
  </si>
  <si>
    <t>Сумма в размере 0,03 тыс рублей перераспредеделена с объекта "Реконструкция полигона утилизации ТБО г.п. Федоровский" для оплаты аренды земельного участка под строительство объекта.</t>
  </si>
  <si>
    <t>Спортивно-досуговый комплекс  п.г.т. Белый Яр. 2 очередь. Культурно-досуговый центр.</t>
  </si>
  <si>
    <t>Мощность электроэнергии, потребляемая объектом - 738,5 кВт; водопотребление - 13,7 м3/сут.</t>
  </si>
  <si>
    <t>500 посад.мест</t>
  </si>
  <si>
    <t>Клуб на 50 мест в п.Тром-Аган</t>
  </si>
  <si>
    <t>бюджет муниципального образования (безвозмездные поступления в бюджет муниципального образования)</t>
  </si>
  <si>
    <t>Мощность электроэнергии, потребляемая объектом - 75 кВт; водопотребление - 0,4 м3/сут.</t>
  </si>
  <si>
    <t xml:space="preserve">50 мест
</t>
  </si>
  <si>
    <t xml:space="preserve">Спортивный комплекс с универсальным игровым залом в г.п. Федоровский  </t>
  </si>
  <si>
    <t>Мощность электроэнергии, потребляемая объектом - 59,77 кВт; водопотребление - 12 м3/сут.</t>
  </si>
  <si>
    <t xml:space="preserve">Пропускная способность зала 24 чел/смену 
</t>
  </si>
  <si>
    <t>Отчет о реализации Плана создания объектов инвестиционной инфраструктуры в муниципальном образовании город Урай за 2017 год</t>
  </si>
  <si>
    <t>Инженерные сети микрорайона 1 "А" в г. Урай</t>
  </si>
  <si>
    <t>г. Урай</t>
  </si>
  <si>
    <t>Средняя школа на 528 мест в микрорайоне 1 "А" (Общеобразовательная организация с универсальной безбарьерной средой)</t>
  </si>
  <si>
    <t>Крытый каток в г. Урай</t>
  </si>
  <si>
    <t>Реализация проекта не повлечет за собой создание новых рабочих мест</t>
  </si>
  <si>
    <t>9357 м.</t>
  </si>
  <si>
    <t>Реализация в рамках государственной программы округа "Обеспечение доступным и комфортным жильем жителей Ханты-Мансийского автономного округа - Югры в 2014-2020 годах" и муниципальной программы "Проектирование и строительство инженерных систем коммунальной инфраструктуры в городе Урай" на 2014-2020 годы".</t>
  </si>
  <si>
    <t>В 2017 году выполнено строительство сетей водоснабжения - 320 м, теплоснабжения - 470 м, газоснабжения - 280 м. В 2017 году заключен контракт со сроком исполнения до 31.08.2018 г. на выполнение работ по сетям водоснабжения, газоснабжения, теплоснабжения на сумму - 32 418,9</t>
  </si>
  <si>
    <t>Постановка на государственный кадастровый учет земельного участка (получен кадастровый паспорт земельного участка, кадастровый номер 86:14:0101008:4074), определены технические условия подключения объектов к сетям инженерно-технического обеспечения (технические условия подключения объектов к сетям инженерно-технического обеспечения № 4-120 ТУ, выдано АО "Водоканал")</t>
  </si>
  <si>
    <t>Реализация проекта повлечет за собой создание новых рабочих мест</t>
  </si>
  <si>
    <t>528 мест</t>
  </si>
  <si>
    <t>Выполнена Проектно-сметная документация, получено положительное заключение экспертизы. В ПАО "НК "Лукойл" направлено предложение о выделении 85,0 млн. рублей на финансирование выполнения 0 цикла строительства объекта в 2018 году</t>
  </si>
  <si>
    <t>20 чел.</t>
  </si>
  <si>
    <t>3977,3 м2
50 чел/смену</t>
  </si>
  <si>
    <t>Отчет о реализации Плана создания объектов инвестиционной инфраструктуры в муниципальном образовании город Ханты-Мансийск за 2017 год</t>
  </si>
  <si>
    <t>Автомобильная дорога по ул. Тихая на участке широтного коридора до ул. Аграрная</t>
  </si>
  <si>
    <t>г. Ханты-Мансийск</t>
  </si>
  <si>
    <t xml:space="preserve">Реконструкция </t>
  </si>
  <si>
    <t xml:space="preserve">Проектирование </t>
  </si>
  <si>
    <t>Реконструкция улиц и проездов в г. Ханты-Мансийске ул. Рябиновая - ул. Посадская - ул. Югорская - ул. Лермонтова</t>
  </si>
  <si>
    <t>Сети внешнего электроснабжения мкр. "Береговая зона" ТП-10/0,4 кВ (1250 кВА)</t>
  </si>
  <si>
    <t>Перевод нагрузок на ПС - 110/10 кВ "Пойма". КЛ - 10 кВ (3 этап)</t>
  </si>
  <si>
    <t>Перевод нагрузок на ПС - 110/10 кВ "АБЗ" (1 этап)</t>
  </si>
  <si>
    <t>Сети внешнего электроснабжения мкр. "Береговая зона" РП-10/0,4 кВ</t>
  </si>
  <si>
    <t xml:space="preserve">Жилой комплекс "Иртыш" в мкр. Гидронамыв. Строительство улиц и дорог. 1 этап </t>
  </si>
  <si>
    <t>Инженерные сети мкр. "Восточный". Сети водоснабжения. 1 этап</t>
  </si>
  <si>
    <t>Объем инвестиций с учетом понесенных затрат в период 2011-2016 гг - 1684706,97</t>
  </si>
  <si>
    <t>Бюджет муниципального образования</t>
  </si>
  <si>
    <t>Собственные средства АО "Югорский рыбоводный завод"</t>
  </si>
  <si>
    <t>Рыбоводный завод по воспроизводству ценных видов промысловых рыб в средней Оби в г. Ханты-Мансийске</t>
  </si>
  <si>
    <t>Мощность ресурсов (электроэнергия, газ, водопотребление), потребление объектом</t>
  </si>
  <si>
    <t>Состояние/стадия исполнения</t>
  </si>
  <si>
    <t>5 МВА</t>
  </si>
  <si>
    <t>1,25 МВА</t>
  </si>
  <si>
    <t xml:space="preserve">ПИР на стадии корректировки </t>
  </si>
  <si>
    <t>Проведены ПИР</t>
  </si>
  <si>
    <t>Мероприятие выполнено в 2017 году</t>
  </si>
  <si>
    <t>Строительство окончено. Ожидается ввод в эксплуатацию</t>
  </si>
  <si>
    <t>Ввод в эксплуатацию ожидается в декабре 2018 г.</t>
  </si>
  <si>
    <t>Этап (проектирование/строительство)</t>
  </si>
  <si>
    <t>Вид работ (строительство/реконструкция)</t>
  </si>
  <si>
    <t xml:space="preserve">Размер планируемых средств на реализацию проекта (строительства/ реконструкции), </t>
  </si>
  <si>
    <t>тыс.руб.</t>
  </si>
  <si>
    <t xml:space="preserve">Исполнено </t>
  </si>
  <si>
    <t>на 01.01.2018, тыс.руб.</t>
  </si>
  <si>
    <t>Реконструкция школы с пристроем для размещения групп детского сада п. Луговской</t>
  </si>
  <si>
    <t>Ханты-Мансийский район</t>
  </si>
  <si>
    <t>Бюджет автономного округа, бюджет муниципального образования</t>
  </si>
  <si>
    <t>Государственная программа Ханты-Мансйиского автономного округа - Югры «Развитие образования в Ханты-Мансийском автономном округе - Югре на 2016 - 2020 годы» утверждена постановлением Правительства ХМАО – Югры от 09.10.2013 № 413-п; Муниципальная программа «Развитие образования в Ханты-Мансийском районе на 2014-2019 годы», утверждена постановлением Администрации района</t>
  </si>
  <si>
    <t>Электроэнергия -200 кВт, водоснабжение – 4,2 м куб/час</t>
  </si>
  <si>
    <t>Заключен муниципальный контракт от 20.04.2017 года №0187300008416000271_299911 с ООО "Орион" на сумму 146 463 600,0 рублей. Срок выполнения работ по контракту 518 дней (сентябрь 2018 года). В 2017 году выполнены следующие работы: перенос кабеля из пятна застройки, выемка котлована, погружение (забивка) свай, срубка оголовков свай, устройство подбетонного основания, устройство монолитного ж/б ростверка, производится отсыпка территории объекта, монтаж блоков ФБС, монтаж плит и устройство монолитных участков на отметке 0.000 - 80%, кирпичная кладка 1-ого этажа - 95%, кирпичная кладка перехода - 100%, монтаж плит перекрытия на отметке 3.000 - 8%, кирпичная кладка 2-ого этажа - 8%</t>
  </si>
  <si>
    <t>Отчет по плану создания объектов инвестиционной инфраструктуры в Ханты-Мансийском районе в 2017 году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</si>
</sst>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9" formatCode="_-* #,##0.00_р_._-;\-* #,##0.00_р_._-;_-* &quot;-&quot;??_р_._-;_-@_-"/>
    <numFmt numFmtId="170" formatCode="_-* #,##0_р_._-;\-* #,##0_р_._-;_-* &quot;-&quot;??_р_._-;_-@_-"/>
  </numFmts>
  <fonts count="28" x14ac:knownFonts="1">
    <font>
      <sz val="11"/>
      <color theme="1"/>
      <name val="Calibri"/>
      <family val="2"/>
      <scheme val="minor"/>
    </font>
    <font>
      <sz val="11"/>
      <color theme="1"/>
      <name val="Calibri"/>
      <family val="2"/>
      <scheme val="minor"/>
    </font>
    <font>
      <sz val="11"/>
      <color theme="1"/>
      <name val="Times New Roman"/>
      <family val="1"/>
      <charset val="204"/>
    </font>
    <font>
      <sz val="11"/>
      <name val="Times New Roman"/>
      <family val="1"/>
      <charset val="204"/>
    </font>
    <font>
      <sz val="12"/>
      <color indexed="8"/>
      <name val="Times New Roman"/>
      <family val="1"/>
      <charset val="204"/>
    </font>
    <font>
      <b/>
      <sz val="12"/>
      <color theme="1"/>
      <name val="Times New Roman"/>
      <family val="1"/>
      <charset val="204"/>
    </font>
    <font>
      <sz val="12"/>
      <color theme="1"/>
      <name val="Times New Roman"/>
      <family val="1"/>
      <charset val="204"/>
    </font>
    <font>
      <sz val="12"/>
      <name val="Times New Roman"/>
      <family val="1"/>
      <charset val="204"/>
    </font>
    <font>
      <b/>
      <sz val="12"/>
      <name val="Times New Roman"/>
      <family val="1"/>
      <charset val="204"/>
    </font>
    <font>
      <sz val="12"/>
      <name val="Calibri"/>
      <family val="2"/>
      <charset val="204"/>
    </font>
    <font>
      <b/>
      <sz val="14"/>
      <color theme="1"/>
      <name val="Times New Roman"/>
      <family val="1"/>
      <charset val="204"/>
    </font>
    <font>
      <sz val="10"/>
      <color theme="1"/>
      <name val="Times New Roman"/>
      <family val="1"/>
      <charset val="204"/>
    </font>
    <font>
      <b/>
      <sz val="9"/>
      <color indexed="81"/>
      <name val="Tahoma"/>
      <family val="2"/>
      <charset val="204"/>
    </font>
    <font>
      <sz val="9"/>
      <color indexed="81"/>
      <name val="Tahoma"/>
      <family val="2"/>
      <charset val="204"/>
    </font>
    <font>
      <sz val="9"/>
      <color theme="1"/>
      <name val="Times New Roman"/>
      <family val="1"/>
      <charset val="204"/>
    </font>
    <font>
      <sz val="14"/>
      <color theme="1"/>
      <name val="Times New Roman"/>
      <family val="1"/>
      <charset val="204"/>
    </font>
    <font>
      <sz val="12"/>
      <color theme="1"/>
      <name val="Calibri"/>
      <family val="2"/>
      <scheme val="minor"/>
    </font>
    <font>
      <b/>
      <sz val="12"/>
      <color theme="1"/>
      <name val="Calibri"/>
      <family val="2"/>
      <charset val="204"/>
      <scheme val="minor"/>
    </font>
    <font>
      <sz val="14"/>
      <color rgb="FF000000"/>
      <name val="Times New Roman"/>
      <family val="1"/>
      <charset val="204"/>
    </font>
    <font>
      <sz val="12"/>
      <color rgb="FF000000"/>
      <name val="Times New Roman"/>
      <family val="1"/>
      <charset val="204"/>
    </font>
    <font>
      <sz val="10"/>
      <name val="Arial Cyr"/>
      <charset val="204"/>
    </font>
    <font>
      <sz val="8"/>
      <color theme="1"/>
      <name val="Times New Roman"/>
      <family val="1"/>
      <charset val="204"/>
    </font>
    <font>
      <sz val="11"/>
      <color rgb="FFFF0000"/>
      <name val="Times New Roman"/>
      <family val="1"/>
      <charset val="204"/>
    </font>
    <font>
      <sz val="11"/>
      <color rgb="FF333333"/>
      <name val="Calibri"/>
      <family val="2"/>
      <charset val="1"/>
    </font>
    <font>
      <sz val="11"/>
      <color rgb="FF008000"/>
      <name val="Calibri"/>
      <family val="2"/>
      <charset val="204"/>
    </font>
    <font>
      <b/>
      <sz val="12"/>
      <color rgb="FF000000"/>
      <name val="Times New Roman"/>
      <family val="1"/>
      <charset val="204"/>
    </font>
    <font>
      <sz val="12"/>
      <color rgb="FF333333"/>
      <name val="Times New Roman"/>
      <family val="1"/>
      <charset val="204"/>
    </font>
    <font>
      <sz val="12.5"/>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CCFFCC"/>
        <bgColor rgb="FFCCFFFF"/>
      </patternFill>
    </fill>
    <fill>
      <patternFill patternType="solid">
        <fgColor theme="0" tint="-0.14999847407452621"/>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5">
    <xf numFmtId="0" fontId="0" fillId="0" borderId="0"/>
    <xf numFmtId="169" fontId="20" fillId="0" borderId="0" applyFont="0" applyFill="0" applyBorder="0" applyAlignment="0" applyProtection="0"/>
    <xf numFmtId="169" fontId="1" fillId="0" borderId="0" applyFont="0" applyFill="0" applyBorder="0" applyAlignment="0" applyProtection="0"/>
    <xf numFmtId="0" fontId="23" fillId="0" borderId="0"/>
    <xf numFmtId="0" fontId="24" fillId="5" borderId="0" applyBorder="0" applyProtection="0"/>
  </cellStyleXfs>
  <cellXfs count="318">
    <xf numFmtId="0" fontId="0" fillId="0" borderId="0" xfId="0"/>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4" fontId="7" fillId="0" borderId="1" xfId="0" applyNumberFormat="1" applyFont="1" applyFill="1" applyBorder="1" applyAlignment="1">
      <alignment horizontal="center" vertical="center" wrapText="1"/>
    </xf>
    <xf numFmtId="0" fontId="6" fillId="0" borderId="1" xfId="0" applyFont="1" applyFill="1" applyBorder="1" applyAlignment="1">
      <alignment vertical="top" wrapText="1"/>
    </xf>
    <xf numFmtId="0" fontId="6" fillId="0" borderId="1" xfId="0" applyFont="1" applyBorder="1" applyAlignment="1">
      <alignment vertical="top" wrapText="1"/>
    </xf>
    <xf numFmtId="0" fontId="6" fillId="0" borderId="4" xfId="0" applyFont="1" applyBorder="1" applyAlignment="1">
      <alignment horizontal="left" vertical="top" wrapText="1"/>
    </xf>
    <xf numFmtId="0" fontId="6" fillId="0" borderId="0" xfId="0" applyFont="1" applyAlignment="1">
      <alignment wrapText="1"/>
    </xf>
    <xf numFmtId="0" fontId="8"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wrapText="1"/>
    </xf>
    <xf numFmtId="0" fontId="7" fillId="2" borderId="2" xfId="0" applyFont="1" applyFill="1" applyBorder="1" applyAlignment="1">
      <alignment horizontal="center" vertical="center" wrapText="1"/>
    </xf>
    <xf numFmtId="0" fontId="7" fillId="0" borderId="2" xfId="0" applyFont="1" applyBorder="1" applyAlignment="1">
      <alignment horizontal="center" wrapText="1"/>
    </xf>
    <xf numFmtId="0" fontId="7" fillId="0" borderId="13" xfId="0" applyFont="1" applyBorder="1" applyAlignment="1">
      <alignment horizontal="center" vertical="center" wrapText="1"/>
    </xf>
    <xf numFmtId="0" fontId="7" fillId="0" borderId="1" xfId="0" applyFont="1" applyBorder="1" applyAlignment="1">
      <alignment vertical="center" wrapText="1"/>
    </xf>
    <xf numFmtId="0" fontId="7" fillId="2" borderId="13" xfId="0" applyFont="1" applyFill="1" applyBorder="1" applyAlignment="1">
      <alignment horizontal="center" vertical="center" wrapText="1"/>
    </xf>
    <xf numFmtId="0" fontId="7" fillId="0" borderId="13" xfId="0" applyFont="1" applyBorder="1" applyAlignment="1">
      <alignment horizontal="center" wrapText="1"/>
    </xf>
    <xf numFmtId="0" fontId="7" fillId="0" borderId="5" xfId="0" applyFont="1" applyBorder="1" applyAlignment="1">
      <alignment horizontal="center" vertical="center" wrapText="1"/>
    </xf>
    <xf numFmtId="4"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5" xfId="0" applyFont="1" applyBorder="1" applyAlignment="1">
      <alignment horizontal="center" wrapText="1"/>
    </xf>
    <xf numFmtId="0" fontId="7" fillId="0" borderId="2" xfId="0" applyFont="1" applyBorder="1" applyAlignment="1">
      <alignment horizontal="justify" vertical="center" wrapText="1"/>
    </xf>
    <xf numFmtId="0" fontId="7" fillId="0" borderId="5" xfId="0" applyFont="1" applyBorder="1" applyAlignment="1">
      <alignment horizontal="justify"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64" fontId="4"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164" fontId="5" fillId="4"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8" xfId="0" applyFont="1" applyFill="1" applyBorder="1" applyAlignment="1">
      <alignment horizontal="center" vertical="center" wrapText="1"/>
    </xf>
    <xf numFmtId="164" fontId="8" fillId="4" borderId="2"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9" xfId="0" applyFont="1" applyFill="1" applyBorder="1" applyAlignment="1">
      <alignment horizontal="center" vertical="center" wrapText="1"/>
    </xf>
    <xf numFmtId="164" fontId="8" fillId="4" borderId="5"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justify" vertical="center" wrapText="1"/>
    </xf>
    <xf numFmtId="0" fontId="6" fillId="0" borderId="0" xfId="0" applyFont="1" applyAlignment="1">
      <alignment horizontal="right"/>
    </xf>
    <xf numFmtId="0" fontId="5" fillId="0" borderId="7"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top" wrapText="1"/>
    </xf>
    <xf numFmtId="0" fontId="7" fillId="0" borderId="0" xfId="0" applyFont="1" applyFill="1" applyAlignment="1">
      <alignment horizontal="center" vertical="top"/>
    </xf>
    <xf numFmtId="0" fontId="7" fillId="0" borderId="2" xfId="0" applyFont="1" applyFill="1" applyBorder="1" applyAlignment="1">
      <alignment horizontal="center" vertical="center"/>
    </xf>
    <xf numFmtId="4" fontId="7" fillId="0" borderId="1" xfId="0" applyNumberFormat="1"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xf numFmtId="0" fontId="7" fillId="0" borderId="10"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 xfId="0" applyFont="1" applyFill="1" applyBorder="1" applyAlignment="1">
      <alignment vertical="center"/>
    </xf>
    <xf numFmtId="0" fontId="7" fillId="0" borderId="0" xfId="0" applyFont="1" applyFill="1" applyAlignment="1">
      <alignment vertical="top" wrapText="1"/>
    </xf>
    <xf numFmtId="0" fontId="7" fillId="0" borderId="10" xfId="0" applyFont="1" applyFill="1" applyBorder="1" applyAlignment="1">
      <alignment horizontal="center" vertical="top"/>
    </xf>
    <xf numFmtId="0" fontId="7" fillId="0" borderId="8" xfId="0"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vertical="top"/>
    </xf>
    <xf numFmtId="0" fontId="7" fillId="0" borderId="2" xfId="0" applyFont="1" applyFill="1" applyBorder="1" applyAlignment="1">
      <alignment vertical="top" wrapText="1"/>
    </xf>
    <xf numFmtId="0" fontId="7" fillId="0" borderId="3" xfId="0" applyFont="1" applyFill="1" applyBorder="1" applyAlignment="1">
      <alignment vertical="top"/>
    </xf>
    <xf numFmtId="0" fontId="7" fillId="0" borderId="0" xfId="0" applyFont="1" applyFill="1" applyAlignment="1">
      <alignment horizontal="center" vertical="center"/>
    </xf>
    <xf numFmtId="0" fontId="7" fillId="0" borderId="2" xfId="0" applyFont="1" applyFill="1" applyBorder="1" applyAlignment="1">
      <alignment wrapText="1"/>
    </xf>
    <xf numFmtId="0" fontId="7" fillId="0" borderId="2" xfId="0" applyFont="1" applyFill="1" applyBorder="1"/>
    <xf numFmtId="0" fontId="7" fillId="0" borderId="1" xfId="0" applyFont="1" applyFill="1" applyBorder="1" applyAlignment="1">
      <alignment horizontal="center" vertical="top"/>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8" xfId="0" applyFont="1" applyFill="1" applyBorder="1" applyAlignment="1">
      <alignment horizontal="center" vertical="center" wrapText="1"/>
    </xf>
    <xf numFmtId="164" fontId="5" fillId="4" borderId="2"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9" xfId="0" applyFont="1" applyFill="1" applyBorder="1" applyAlignment="1">
      <alignment horizontal="center" vertical="center" wrapText="1"/>
    </xf>
    <xf numFmtId="164" fontId="5" fillId="4" borderId="5"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0" borderId="7" xfId="0" applyFont="1" applyBorder="1" applyAlignment="1">
      <alignment horizontal="center" vertical="center" wrapText="1"/>
    </xf>
    <xf numFmtId="0" fontId="0" fillId="0" borderId="0" xfId="0" applyFont="1"/>
    <xf numFmtId="0" fontId="0" fillId="0" borderId="14" xfId="0" applyBorder="1" applyAlignment="1">
      <alignment horizontal="center"/>
    </xf>
    <xf numFmtId="0" fontId="0" fillId="0" borderId="14" xfId="0" applyBorder="1" applyAlignment="1"/>
    <xf numFmtId="0" fontId="6" fillId="0" borderId="1" xfId="0" applyFont="1" applyBorder="1" applyAlignment="1">
      <alignment horizontal="left" vertical="top" wrapText="1"/>
    </xf>
    <xf numFmtId="0" fontId="6" fillId="0" borderId="1" xfId="0" applyFont="1" applyBorder="1" applyAlignment="1">
      <alignment horizontal="center" vertical="center"/>
    </xf>
    <xf numFmtId="4" fontId="6" fillId="0" borderId="1" xfId="0" applyNumberFormat="1" applyFont="1" applyFill="1" applyBorder="1" applyAlignment="1">
      <alignment horizontal="center" vertical="center"/>
    </xf>
    <xf numFmtId="0" fontId="7"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6" fillId="0" borderId="1" xfId="0" applyFont="1" applyFill="1" applyBorder="1" applyAlignment="1">
      <alignment horizontal="left" vertical="top" wrapText="1"/>
    </xf>
    <xf numFmtId="0" fontId="5" fillId="0" borderId="12" xfId="0" applyFont="1" applyFill="1" applyBorder="1" applyAlignment="1">
      <alignment horizontal="center" vertical="center" wrapText="1"/>
    </xf>
    <xf numFmtId="0" fontId="6" fillId="0" borderId="2" xfId="0" applyFont="1" applyBorder="1" applyAlignment="1">
      <alignment horizontal="center" vertical="center"/>
    </xf>
    <xf numFmtId="0" fontId="7"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4" fontId="6" fillId="0" borderId="2" xfId="0" applyNumberFormat="1" applyFont="1" applyBorder="1" applyAlignment="1">
      <alignment horizontal="center" vertical="center"/>
    </xf>
    <xf numFmtId="0" fontId="7" fillId="0" borderId="2" xfId="0" applyFont="1" applyFill="1" applyBorder="1" applyAlignment="1">
      <alignment vertical="top" wrapText="1"/>
    </xf>
    <xf numFmtId="0" fontId="6" fillId="0" borderId="2" xfId="0" applyFont="1" applyBorder="1" applyAlignment="1">
      <alignment horizontal="center" vertical="center" wrapText="1"/>
    </xf>
    <xf numFmtId="0" fontId="6" fillId="0" borderId="2" xfId="0" applyFont="1" applyBorder="1" applyAlignment="1">
      <alignment horizontal="center"/>
    </xf>
    <xf numFmtId="0" fontId="6" fillId="0" borderId="5" xfId="0" applyFont="1" applyBorder="1" applyAlignment="1">
      <alignment horizontal="center" vertical="center"/>
    </xf>
    <xf numFmtId="0" fontId="7"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4" fontId="6" fillId="0" borderId="5" xfId="0" applyNumberFormat="1" applyFont="1" applyBorder="1" applyAlignment="1">
      <alignment horizontal="center" vertical="center"/>
    </xf>
    <xf numFmtId="0" fontId="7" fillId="0" borderId="5" xfId="0" applyFont="1" applyFill="1" applyBorder="1" applyAlignment="1">
      <alignment vertical="top" wrapText="1"/>
    </xf>
    <xf numFmtId="0" fontId="6" fillId="0" borderId="5" xfId="0" applyFont="1" applyBorder="1" applyAlignment="1">
      <alignment horizontal="center" vertical="center" wrapText="1"/>
    </xf>
    <xf numFmtId="0" fontId="6" fillId="0" borderId="5" xfId="0" applyFont="1" applyBorder="1" applyAlignment="1">
      <alignment horizontal="center"/>
    </xf>
    <xf numFmtId="4" fontId="6" fillId="0" borderId="1" xfId="0" applyNumberFormat="1" applyFont="1" applyBorder="1" applyAlignment="1">
      <alignment horizontal="center" vertical="center"/>
    </xf>
    <xf numFmtId="14" fontId="6" fillId="0" borderId="2" xfId="0" applyNumberFormat="1" applyFont="1" applyBorder="1" applyAlignment="1">
      <alignment horizontal="center" vertical="center"/>
    </xf>
    <xf numFmtId="0" fontId="6" fillId="0" borderId="1" xfId="0" applyFont="1" applyBorder="1"/>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49" fontId="7" fillId="0"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2" xfId="0" applyFont="1" applyBorder="1" applyAlignment="1">
      <alignment horizontal="center" vertical="center"/>
    </xf>
    <xf numFmtId="49" fontId="7"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xf>
    <xf numFmtId="4" fontId="6" fillId="2" borderId="5" xfId="0" applyNumberFormat="1" applyFont="1" applyFill="1" applyBorder="1" applyAlignment="1">
      <alignment horizontal="center" vertical="center"/>
    </xf>
    <xf numFmtId="0" fontId="6" fillId="2" borderId="5" xfId="0" applyFont="1" applyFill="1" applyBorder="1" applyAlignment="1">
      <alignment horizontal="center" vertical="center" wrapText="1"/>
    </xf>
    <xf numFmtId="0" fontId="6" fillId="0" borderId="1" xfId="0" applyFont="1" applyBorder="1" applyAlignment="1">
      <alignment vertical="center" wrapText="1"/>
    </xf>
    <xf numFmtId="14" fontId="6"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4" fillId="0" borderId="1" xfId="0" applyFont="1" applyFill="1" applyBorder="1" applyAlignment="1">
      <alignment horizontal="center" wrapText="1"/>
    </xf>
    <xf numFmtId="0" fontId="6" fillId="0" borderId="1"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alignment horizont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1" xfId="0" applyFont="1" applyFill="1" applyBorder="1" applyAlignment="1">
      <alignment wrapText="1"/>
    </xf>
    <xf numFmtId="0" fontId="16" fillId="0" borderId="1" xfId="0" applyFont="1" applyBorder="1" applyAlignment="1">
      <alignment horizontal="center" vertical="center" wrapText="1"/>
    </xf>
    <xf numFmtId="0" fontId="6" fillId="0" borderId="1" xfId="0" applyFont="1" applyBorder="1" applyAlignment="1">
      <alignment horizontal="center" wrapText="1"/>
    </xf>
    <xf numFmtId="0" fontId="5" fillId="0" borderId="1" xfId="0" applyFont="1" applyBorder="1" applyAlignment="1">
      <alignment horizontal="right" wrapText="1"/>
    </xf>
    <xf numFmtId="0" fontId="5" fillId="0" borderId="1" xfId="0" applyFont="1" applyBorder="1" applyAlignment="1">
      <alignment wrapText="1"/>
    </xf>
    <xf numFmtId="164" fontId="5" fillId="0" borderId="1" xfId="0" applyNumberFormat="1" applyFont="1" applyBorder="1" applyAlignment="1">
      <alignment horizontal="center" wrapText="1"/>
    </xf>
    <xf numFmtId="0" fontId="16" fillId="0" borderId="1" xfId="0" applyFont="1" applyBorder="1" applyAlignment="1">
      <alignment wrapText="1"/>
    </xf>
    <xf numFmtId="0" fontId="17" fillId="0" borderId="1" xfId="0" applyFont="1" applyBorder="1" applyAlignment="1">
      <alignment horizontal="center" wrapText="1"/>
    </xf>
    <xf numFmtId="164" fontId="6" fillId="2" borderId="1" xfId="0" applyNumberFormat="1" applyFont="1" applyFill="1" applyBorder="1" applyAlignment="1">
      <alignment horizontal="center" vertical="center" wrapText="1"/>
    </xf>
    <xf numFmtId="0" fontId="6" fillId="0" borderId="2" xfId="0" applyFont="1" applyBorder="1" applyAlignment="1">
      <alignment vertical="center" wrapText="1"/>
    </xf>
    <xf numFmtId="0" fontId="16" fillId="0" borderId="1" xfId="0" applyFont="1" applyBorder="1" applyAlignment="1">
      <alignment wrapText="1"/>
    </xf>
    <xf numFmtId="0" fontId="17" fillId="0" borderId="1" xfId="0" applyFont="1" applyBorder="1" applyAlignment="1">
      <alignment horizontal="center" wrapText="1"/>
    </xf>
    <xf numFmtId="0" fontId="16" fillId="0" borderId="13" xfId="0" applyFont="1" applyBorder="1" applyAlignment="1">
      <alignment vertical="center" wrapText="1"/>
    </xf>
    <xf numFmtId="0" fontId="5" fillId="0" borderId="5" xfId="0" applyFont="1" applyBorder="1" applyAlignment="1">
      <alignment horizontal="right"/>
    </xf>
    <xf numFmtId="0" fontId="7" fillId="2" borderId="1" xfId="0" applyFont="1" applyFill="1" applyBorder="1" applyAlignment="1">
      <alignment horizontal="center" wrapText="1"/>
    </xf>
    <xf numFmtId="164" fontId="5" fillId="2" borderId="1" xfId="0" applyNumberFormat="1" applyFont="1" applyFill="1" applyBorder="1" applyAlignment="1">
      <alignment horizontal="center" wrapText="1"/>
    </xf>
    <xf numFmtId="164" fontId="6" fillId="0" borderId="1" xfId="0" applyNumberFormat="1" applyFont="1" applyBorder="1" applyAlignment="1">
      <alignment horizontal="center" vertical="center" wrapText="1"/>
    </xf>
    <xf numFmtId="164" fontId="6" fillId="0" borderId="1" xfId="0" applyNumberFormat="1" applyFont="1" applyFill="1" applyBorder="1" applyAlignment="1">
      <alignment horizontal="center" vertical="center" wrapText="1"/>
    </xf>
    <xf numFmtId="0" fontId="16" fillId="0" borderId="1" xfId="0" applyFont="1" applyBorder="1"/>
    <xf numFmtId="0" fontId="16" fillId="0" borderId="5" xfId="0" applyFont="1" applyBorder="1"/>
    <xf numFmtId="0" fontId="16" fillId="0" borderId="1" xfId="0" applyFont="1" applyBorder="1" applyAlignment="1">
      <alignment horizontal="center"/>
    </xf>
    <xf numFmtId="164" fontId="5" fillId="0" borderId="5" xfId="0" applyNumberFormat="1" applyFont="1" applyBorder="1" applyAlignment="1">
      <alignment horizontal="center"/>
    </xf>
    <xf numFmtId="0" fontId="5" fillId="4" borderId="5" xfId="0" applyFont="1" applyFill="1" applyBorder="1" applyAlignment="1">
      <alignment horizontal="center" vertical="center" wrapText="1"/>
    </xf>
    <xf numFmtId="0" fontId="5" fillId="2" borderId="10" xfId="0" applyFont="1" applyFill="1" applyBorder="1" applyAlignment="1">
      <alignment horizontal="center"/>
    </xf>
    <xf numFmtId="0" fontId="5" fillId="2" borderId="12" xfId="0" applyFont="1" applyFill="1" applyBorder="1" applyAlignment="1">
      <alignment horizontal="center"/>
    </xf>
    <xf numFmtId="0" fontId="5" fillId="2" borderId="11" xfId="0" applyFont="1" applyFill="1" applyBorder="1" applyAlignment="1">
      <alignment horizont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4" fillId="2" borderId="1" xfId="0" applyFont="1" applyFill="1" applyBorder="1" applyAlignment="1">
      <alignment vertical="top" wrapText="1"/>
    </xf>
    <xf numFmtId="0" fontId="4" fillId="0" borderId="1" xfId="0" applyFont="1" applyFill="1" applyBorder="1" applyAlignment="1">
      <alignment vertical="center" wrapText="1"/>
    </xf>
    <xf numFmtId="0" fontId="6" fillId="2" borderId="1" xfId="0" applyFont="1" applyFill="1" applyBorder="1" applyAlignment="1">
      <alignment vertical="center" wrapText="1"/>
    </xf>
    <xf numFmtId="4" fontId="6" fillId="2" borderId="1" xfId="0" applyNumberFormat="1"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7" fillId="2" borderId="1" xfId="0" applyFont="1" applyFill="1" applyBorder="1" applyAlignment="1">
      <alignment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pplyProtection="1">
      <alignment horizontal="left" vertical="center" wrapText="1" shrinkToFit="1"/>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wrapText="1"/>
    </xf>
    <xf numFmtId="0" fontId="15" fillId="0" borderId="0" xfId="0" applyFont="1" applyAlignment="1">
      <alignment horizontal="justify" vertical="center"/>
    </xf>
    <xf numFmtId="0" fontId="5" fillId="0" borderId="7" xfId="0" applyFont="1" applyBorder="1" applyAlignment="1">
      <alignment vertical="center"/>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6" fillId="0" borderId="0" xfId="0" applyFont="1"/>
    <xf numFmtId="0" fontId="6" fillId="0" borderId="0" xfId="0" applyFont="1" applyAlignment="1">
      <alignment horizontal="left" vertical="top" wrapText="1"/>
    </xf>
    <xf numFmtId="0" fontId="19" fillId="0" borderId="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5" xfId="0" applyFont="1" applyBorder="1" applyAlignment="1">
      <alignment horizontal="center" vertical="center" wrapText="1"/>
    </xf>
    <xf numFmtId="0" fontId="6" fillId="0" borderId="1" xfId="0" applyFont="1" applyFill="1" applyBorder="1" applyAlignment="1">
      <alignment horizontal="center" vertical="center"/>
    </xf>
    <xf numFmtId="170" fontId="7" fillId="0" borderId="5" xfId="1"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0" fillId="0" borderId="0" xfId="0"/>
    <xf numFmtId="0" fontId="21" fillId="0" borderId="0" xfId="0" applyFont="1" applyAlignment="1">
      <alignment vertical="center"/>
    </xf>
    <xf numFmtId="0" fontId="6"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horizontal="center" vertical="center" wrapText="1"/>
    </xf>
    <xf numFmtId="169" fontId="22" fillId="0" borderId="0" xfId="2" applyFont="1" applyAlignment="1">
      <alignment horizontal="center" vertical="center" wrapText="1"/>
    </xf>
    <xf numFmtId="1" fontId="6" fillId="0" borderId="1" xfId="0" applyNumberFormat="1" applyFont="1" applyBorder="1" applyAlignment="1">
      <alignment horizontal="center" vertical="center"/>
    </xf>
    <xf numFmtId="2" fontId="6" fillId="0" borderId="1" xfId="0" applyNumberFormat="1" applyFont="1" applyBorder="1" applyAlignment="1">
      <alignment horizontal="left" vertical="center" wrapText="1"/>
    </xf>
    <xf numFmtId="2" fontId="6" fillId="0" borderId="1" xfId="0" applyNumberFormat="1" applyFont="1" applyBorder="1" applyAlignment="1">
      <alignment horizontal="center" vertical="center"/>
    </xf>
    <xf numFmtId="0" fontId="6" fillId="0" borderId="1" xfId="0" applyFont="1" applyBorder="1" applyAlignment="1">
      <alignment horizontal="justify" vertical="center" wrapText="1"/>
    </xf>
    <xf numFmtId="164" fontId="7" fillId="0" borderId="1" xfId="0" applyNumberFormat="1" applyFont="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25" fillId="0" borderId="7" xfId="3" applyFont="1" applyBorder="1" applyAlignment="1">
      <alignment horizontal="center" vertical="center" wrapText="1"/>
    </xf>
    <xf numFmtId="0" fontId="25" fillId="6" borderId="1" xfId="3" applyFont="1" applyFill="1" applyBorder="1" applyAlignment="1">
      <alignment horizontal="center" vertical="center" wrapText="1"/>
    </xf>
    <xf numFmtId="164" fontId="25" fillId="6" borderId="1" xfId="3" applyNumberFormat="1" applyFont="1" applyFill="1" applyBorder="1" applyAlignment="1">
      <alignment horizontal="center" vertical="center" wrapText="1"/>
    </xf>
    <xf numFmtId="0" fontId="25" fillId="6" borderId="1" xfId="3" applyFont="1" applyFill="1" applyBorder="1" applyAlignment="1">
      <alignment horizontal="center" vertical="center" wrapText="1"/>
    </xf>
    <xf numFmtId="0" fontId="26" fillId="0" borderId="1" xfId="3" applyFont="1" applyBorder="1" applyAlignment="1">
      <alignment horizontal="center" vertical="center"/>
    </xf>
    <xf numFmtId="0" fontId="26" fillId="0" borderId="1" xfId="3" applyFont="1" applyBorder="1" applyAlignment="1">
      <alignment wrapText="1"/>
    </xf>
    <xf numFmtId="0" fontId="26" fillId="0" borderId="1" xfId="3" applyFont="1" applyBorder="1" applyAlignment="1">
      <alignment horizontal="center" vertical="center" wrapText="1"/>
    </xf>
    <xf numFmtId="0" fontId="26" fillId="0" borderId="1" xfId="3" applyFont="1" applyBorder="1" applyAlignment="1">
      <alignment vertical="top" wrapText="1"/>
    </xf>
    <xf numFmtId="0" fontId="18" fillId="0" borderId="1" xfId="0" applyFont="1" applyBorder="1" applyAlignment="1">
      <alignment horizontal="center" vertical="center" wrapText="1"/>
    </xf>
    <xf numFmtId="0" fontId="18" fillId="0" borderId="1" xfId="0" applyFont="1" applyBorder="1" applyAlignment="1">
      <alignment horizontal="center" vertical="top" wrapText="1"/>
    </xf>
    <xf numFmtId="4" fontId="18" fillId="0" borderId="1" xfId="0" applyNumberFormat="1" applyFont="1" applyBorder="1" applyAlignment="1">
      <alignment horizontal="center" vertical="center" wrapText="1"/>
    </xf>
    <xf numFmtId="0" fontId="18" fillId="0" borderId="1" xfId="0" applyFont="1" applyBorder="1" applyAlignment="1">
      <alignment horizontal="left" vertical="top" wrapText="1"/>
    </xf>
    <xf numFmtId="0" fontId="18"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0" fillId="0" borderId="0" xfId="0" applyFont="1" applyBorder="1" applyAlignment="1">
      <alignment horizontal="center" vertical="center" wrapText="1"/>
    </xf>
    <xf numFmtId="0" fontId="15" fillId="2" borderId="0" xfId="0" applyFont="1" applyFill="1" applyAlignment="1">
      <alignment horizontal="center" vertical="center"/>
    </xf>
    <xf numFmtId="0" fontId="15" fillId="2" borderId="0" xfId="0" applyFont="1" applyFill="1"/>
    <xf numFmtId="0" fontId="15" fillId="2" borderId="0" xfId="0" applyFont="1" applyFill="1" applyAlignment="1">
      <alignment horizontal="center" vertical="center" wrapText="1"/>
    </xf>
    <xf numFmtId="0" fontId="6" fillId="2" borderId="0" xfId="0" applyFont="1" applyFill="1" applyAlignment="1">
      <alignment horizontal="center" vertical="center"/>
    </xf>
    <xf numFmtId="0" fontId="2" fillId="2" borderId="0" xfId="0" applyFont="1" applyFill="1"/>
    <xf numFmtId="0" fontId="2" fillId="0" borderId="0" xfId="0" applyFont="1" applyFill="1"/>
    <xf numFmtId="0" fontId="7" fillId="2" borderId="1" xfId="3" applyFont="1" applyFill="1" applyBorder="1" applyAlignment="1">
      <alignment horizontal="left" vertical="top" wrapText="1" shrinkToFit="1"/>
    </xf>
    <xf numFmtId="0" fontId="6" fillId="2" borderId="1" xfId="0" applyFont="1" applyFill="1" applyBorder="1" applyAlignment="1">
      <alignment horizontal="center" vertical="top" wrapText="1"/>
    </xf>
    <xf numFmtId="0" fontId="6" fillId="0" borderId="1" xfId="0" applyFont="1" applyFill="1" applyBorder="1" applyAlignment="1">
      <alignment horizontal="center" vertical="top" wrapText="1"/>
    </xf>
    <xf numFmtId="4" fontId="6" fillId="2" borderId="1" xfId="0" applyNumberFormat="1" applyFont="1" applyFill="1" applyBorder="1" applyAlignment="1">
      <alignment horizontal="center" vertical="top" wrapText="1"/>
    </xf>
    <xf numFmtId="0" fontId="6" fillId="2" borderId="1" xfId="0" applyFont="1" applyFill="1" applyBorder="1" applyAlignment="1">
      <alignment vertical="top"/>
    </xf>
    <xf numFmtId="4" fontId="6" fillId="2" borderId="1" xfId="0" applyNumberFormat="1" applyFont="1" applyFill="1" applyBorder="1" applyAlignment="1">
      <alignment vertical="top"/>
    </xf>
    <xf numFmtId="4" fontId="2" fillId="2" borderId="0" xfId="0" applyNumberFormat="1" applyFont="1" applyFill="1"/>
    <xf numFmtId="0" fontId="6" fillId="2" borderId="1" xfId="0" applyFont="1" applyFill="1" applyBorder="1" applyAlignment="1">
      <alignment horizontal="center" wrapText="1"/>
    </xf>
    <xf numFmtId="0" fontId="7" fillId="2" borderId="1" xfId="0" applyNumberFormat="1" applyFont="1" applyFill="1" applyBorder="1" applyAlignment="1" applyProtection="1">
      <alignment horizontal="left" vertical="top" wrapText="1"/>
    </xf>
    <xf numFmtId="0" fontId="7" fillId="0" borderId="1" xfId="0" applyFont="1" applyFill="1" applyBorder="1" applyAlignment="1">
      <alignment horizontal="justify" vertical="top" wrapText="1"/>
    </xf>
    <xf numFmtId="0" fontId="14" fillId="2" borderId="1" xfId="0" applyFont="1" applyFill="1" applyBorder="1" applyAlignment="1">
      <alignment vertical="top" wrapText="1"/>
    </xf>
    <xf numFmtId="4" fontId="14" fillId="2" borderId="1" xfId="0" applyNumberFormat="1" applyFont="1" applyFill="1" applyBorder="1" applyAlignment="1">
      <alignment vertical="top" wrapText="1"/>
    </xf>
    <xf numFmtId="0" fontId="11" fillId="2" borderId="1" xfId="0" applyFont="1" applyFill="1" applyBorder="1" applyAlignment="1">
      <alignment vertical="top" wrapText="1"/>
    </xf>
    <xf numFmtId="0" fontId="6" fillId="0" borderId="1" xfId="0" applyFont="1" applyFill="1" applyBorder="1" applyAlignment="1">
      <alignment vertical="top"/>
    </xf>
    <xf numFmtId="4" fontId="6" fillId="0" borderId="1" xfId="0" applyNumberFormat="1" applyFont="1" applyFill="1" applyBorder="1" applyAlignment="1">
      <alignment vertical="top"/>
    </xf>
    <xf numFmtId="0" fontId="11" fillId="0" borderId="1" xfId="0" applyFont="1" applyFill="1" applyBorder="1" applyAlignment="1">
      <alignment vertical="top" wrapText="1"/>
    </xf>
    <xf numFmtId="0" fontId="2" fillId="2" borderId="1" xfId="0" applyFont="1" applyFill="1" applyBorder="1" applyAlignment="1">
      <alignment horizontal="center" wrapText="1"/>
    </xf>
    <xf numFmtId="0" fontId="7" fillId="2" borderId="1" xfId="0" applyFont="1" applyFill="1" applyBorder="1" applyAlignment="1">
      <alignment horizontal="justify" vertical="top" wrapText="1"/>
    </xf>
    <xf numFmtId="0" fontId="27" fillId="2" borderId="1" xfId="0" applyNumberFormat="1" applyFont="1" applyFill="1" applyBorder="1" applyAlignment="1" applyProtection="1">
      <alignment horizontal="left" vertical="top" wrapText="1"/>
    </xf>
    <xf numFmtId="0" fontId="6" fillId="0" borderId="1" xfId="0" applyFont="1" applyFill="1" applyBorder="1" applyAlignment="1">
      <alignment horizontal="center" vertical="top"/>
    </xf>
    <xf numFmtId="4" fontId="6" fillId="2" borderId="1" xfId="0" applyNumberFormat="1" applyFont="1" applyFill="1" applyBorder="1" applyAlignment="1">
      <alignment horizontal="center" vertical="top"/>
    </xf>
    <xf numFmtId="0" fontId="7" fillId="2" borderId="2" xfId="0" applyFont="1" applyFill="1" applyBorder="1" applyAlignment="1">
      <alignment vertical="top" wrapText="1"/>
    </xf>
    <xf numFmtId="0" fontId="2" fillId="2" borderId="1" xfId="0" applyFont="1" applyFill="1" applyBorder="1" applyAlignment="1">
      <alignment vertical="top"/>
    </xf>
    <xf numFmtId="0" fontId="6" fillId="2" borderId="1" xfId="0" applyFont="1" applyFill="1" applyBorder="1" applyAlignment="1">
      <alignment vertical="top" wrapText="1"/>
    </xf>
    <xf numFmtId="4" fontId="6" fillId="0" borderId="1" xfId="0" applyNumberFormat="1" applyFont="1" applyFill="1" applyBorder="1" applyAlignment="1">
      <alignment horizontal="center" vertical="top"/>
    </xf>
    <xf numFmtId="0" fontId="27" fillId="2" borderId="1" xfId="0" applyFont="1" applyFill="1" applyBorder="1" applyAlignment="1">
      <alignment horizontal="left" vertical="top" wrapText="1"/>
    </xf>
    <xf numFmtId="0" fontId="6" fillId="2" borderId="10" xfId="0" applyFont="1" applyFill="1" applyBorder="1" applyAlignment="1">
      <alignment horizontal="center" vertical="top" wrapText="1"/>
    </xf>
    <xf numFmtId="0" fontId="6" fillId="2" borderId="1" xfId="0" applyFont="1" applyFill="1" applyBorder="1" applyAlignment="1">
      <alignment horizontal="left" vertical="top" wrapText="1"/>
    </xf>
    <xf numFmtId="0" fontId="2" fillId="0" borderId="1" xfId="0" applyFont="1" applyFill="1" applyBorder="1" applyAlignment="1">
      <alignment vertical="top"/>
    </xf>
    <xf numFmtId="0" fontId="6" fillId="0" borderId="10" xfId="0" applyFont="1" applyFill="1" applyBorder="1" applyAlignment="1">
      <alignment horizontal="center" vertical="top" wrapText="1"/>
    </xf>
    <xf numFmtId="0" fontId="7" fillId="2" borderId="1" xfId="3" applyFont="1" applyFill="1" applyBorder="1" applyAlignment="1">
      <alignment horizontal="left" vertical="top" wrapText="1"/>
    </xf>
    <xf numFmtId="4" fontId="7" fillId="2" borderId="1" xfId="0" applyNumberFormat="1" applyFont="1" applyFill="1" applyBorder="1" applyAlignment="1">
      <alignment horizontal="center" vertical="top"/>
    </xf>
    <xf numFmtId="0" fontId="7" fillId="2" borderId="1" xfId="0" applyFont="1" applyFill="1" applyBorder="1" applyAlignment="1">
      <alignment horizontal="center" vertical="top" wrapText="1"/>
    </xf>
    <xf numFmtId="0" fontId="7" fillId="2" borderId="1" xfId="3" applyNumberFormat="1" applyFont="1" applyFill="1" applyBorder="1" applyAlignment="1" applyProtection="1">
      <alignment horizontal="left" vertical="top" wrapText="1"/>
    </xf>
    <xf numFmtId="0" fontId="6" fillId="2" borderId="1" xfId="0" applyFont="1" applyFill="1" applyBorder="1" applyAlignment="1">
      <alignment horizontal="center" vertical="top"/>
    </xf>
    <xf numFmtId="0" fontId="7" fillId="2" borderId="1" xfId="0" applyFont="1" applyFill="1" applyBorder="1" applyAlignment="1">
      <alignment vertical="top" wrapText="1"/>
    </xf>
    <xf numFmtId="0" fontId="6" fillId="2" borderId="10"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0" borderId="1" xfId="0" applyFont="1" applyBorder="1" applyAlignment="1">
      <alignment horizontal="left" vertical="top" wrapText="1"/>
    </xf>
    <xf numFmtId="4" fontId="19" fillId="0" borderId="1" xfId="0" applyNumberFormat="1" applyFont="1" applyBorder="1" applyAlignment="1">
      <alignment horizontal="center" vertical="center" wrapText="1"/>
    </xf>
    <xf numFmtId="0" fontId="19" fillId="4" borderId="3"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9" xfId="0" applyFont="1" applyFill="1" applyBorder="1" applyAlignment="1">
      <alignment horizontal="center" vertical="center" wrapText="1"/>
    </xf>
    <xf numFmtId="4" fontId="19" fillId="0" borderId="1" xfId="0" applyNumberFormat="1" applyFont="1" applyBorder="1" applyAlignment="1">
      <alignment horizontal="left" vertical="top" wrapText="1"/>
    </xf>
    <xf numFmtId="164" fontId="6" fillId="0" borderId="1" xfId="0" applyNumberFormat="1" applyFont="1" applyBorder="1" applyAlignment="1">
      <alignment horizontal="center" vertical="center"/>
    </xf>
    <xf numFmtId="0" fontId="0" fillId="0" borderId="0" xfId="0" applyAlignment="1">
      <alignment wrapText="1"/>
    </xf>
    <xf numFmtId="0" fontId="6" fillId="0" borderId="7" xfId="0" applyFont="1" applyBorder="1" applyAlignment="1">
      <alignment horizontal="center" vertical="center" wrapText="1"/>
    </xf>
    <xf numFmtId="0" fontId="19" fillId="0" borderId="1" xfId="0" applyFont="1" applyBorder="1" applyAlignment="1">
      <alignment vertical="center" wrapText="1"/>
    </xf>
    <xf numFmtId="0" fontId="10" fillId="0" borderId="0" xfId="0" applyFont="1" applyBorder="1" applyAlignment="1">
      <alignment vertical="center"/>
    </xf>
  </cellXfs>
  <cellStyles count="5">
    <cellStyle name="Обычный" xfId="0" builtinId="0"/>
    <cellStyle name="Обычный 2" xfId="3"/>
    <cellStyle name="Пояснение 2" xfId="4"/>
    <cellStyle name="Финансовый 2" xfId="1"/>
    <cellStyle name="Финансов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285750</xdr:colOff>
      <xdr:row>43</xdr:row>
      <xdr:rowOff>32655</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696950" cy="8271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zoomScale="80" zoomScaleNormal="80" workbookViewId="0">
      <selection activeCell="C4" sqref="C4"/>
    </sheetView>
  </sheetViews>
  <sheetFormatPr defaultRowHeight="15" x14ac:dyDescent="0.25"/>
  <cols>
    <col min="1" max="1" width="4.140625" customWidth="1"/>
    <col min="2" max="2" width="23.7109375" customWidth="1"/>
    <col min="3" max="3" width="23.42578125" customWidth="1"/>
    <col min="4" max="4" width="26.7109375" customWidth="1"/>
    <col min="5" max="5" width="21.85546875" customWidth="1"/>
    <col min="8" max="8" width="26" customWidth="1"/>
    <col min="9" max="9" width="22.5703125" customWidth="1"/>
    <col min="10" max="10" width="47.140625" customWidth="1"/>
    <col min="11" max="11" width="37.85546875" customWidth="1"/>
    <col min="12" max="12" width="28.140625" customWidth="1"/>
  </cols>
  <sheetData>
    <row r="1" spans="1:12" ht="61.5" customHeight="1" x14ac:dyDescent="0.25">
      <c r="A1" s="31" t="s">
        <v>63</v>
      </c>
      <c r="B1" s="32"/>
      <c r="C1" s="32"/>
      <c r="D1" s="32"/>
      <c r="E1" s="32"/>
      <c r="F1" s="32"/>
      <c r="G1" s="32"/>
      <c r="H1" s="32"/>
      <c r="I1" s="32"/>
      <c r="J1" s="32"/>
      <c r="K1" s="32"/>
      <c r="L1" s="32"/>
    </row>
    <row r="2" spans="1:12" ht="94.5" x14ac:dyDescent="0.25">
      <c r="A2" s="39" t="s">
        <v>0</v>
      </c>
      <c r="B2" s="39" t="s">
        <v>1</v>
      </c>
      <c r="C2" s="39" t="s">
        <v>2</v>
      </c>
      <c r="D2" s="39" t="s">
        <v>28</v>
      </c>
      <c r="E2" s="39" t="s">
        <v>27</v>
      </c>
      <c r="F2" s="40" t="s">
        <v>5</v>
      </c>
      <c r="G2" s="41"/>
      <c r="H2" s="42" t="s">
        <v>6</v>
      </c>
      <c r="I2" s="39" t="s">
        <v>7</v>
      </c>
      <c r="J2" s="39" t="s">
        <v>8</v>
      </c>
      <c r="K2" s="39" t="s">
        <v>9</v>
      </c>
      <c r="L2" s="39" t="s">
        <v>10</v>
      </c>
    </row>
    <row r="3" spans="1:12" ht="409.5" x14ac:dyDescent="0.25">
      <c r="A3" s="1">
        <v>1</v>
      </c>
      <c r="B3" s="1" t="s">
        <v>11</v>
      </c>
      <c r="C3" s="1" t="s">
        <v>12</v>
      </c>
      <c r="D3" s="1" t="s">
        <v>13</v>
      </c>
      <c r="E3" s="1" t="s">
        <v>13</v>
      </c>
      <c r="F3" s="1">
        <v>2012</v>
      </c>
      <c r="G3" s="1">
        <v>2018</v>
      </c>
      <c r="H3" s="35">
        <f>93062+144444.4</f>
        <v>237506.4</v>
      </c>
      <c r="I3" s="1" t="s">
        <v>14</v>
      </c>
      <c r="J3" s="4" t="s">
        <v>15</v>
      </c>
      <c r="K3" s="36" t="s">
        <v>16</v>
      </c>
      <c r="L3" s="1" t="s">
        <v>17</v>
      </c>
    </row>
    <row r="4" spans="1:12" ht="330.75" x14ac:dyDescent="0.25">
      <c r="A4" s="1">
        <v>2</v>
      </c>
      <c r="B4" s="1" t="s">
        <v>18</v>
      </c>
      <c r="C4" s="1" t="s">
        <v>12</v>
      </c>
      <c r="D4" s="1" t="s">
        <v>13</v>
      </c>
      <c r="E4" s="1" t="s">
        <v>19</v>
      </c>
      <c r="F4" s="1">
        <v>2017</v>
      </c>
      <c r="G4" s="1">
        <v>2020</v>
      </c>
      <c r="H4" s="6">
        <f>19.8+360546.4</f>
        <v>360566.2</v>
      </c>
      <c r="I4" s="4" t="s">
        <v>20</v>
      </c>
      <c r="J4" s="4" t="s">
        <v>15</v>
      </c>
      <c r="K4" s="7" t="s">
        <v>21</v>
      </c>
      <c r="L4" s="37" t="s">
        <v>22</v>
      </c>
    </row>
    <row r="5" spans="1:12" ht="126" x14ac:dyDescent="0.25">
      <c r="A5" s="1">
        <v>3</v>
      </c>
      <c r="B5" s="1" t="s">
        <v>23</v>
      </c>
      <c r="C5" s="1" t="s">
        <v>12</v>
      </c>
      <c r="D5" s="1" t="s">
        <v>13</v>
      </c>
      <c r="E5" s="1" t="s">
        <v>13</v>
      </c>
      <c r="F5" s="1">
        <v>2017</v>
      </c>
      <c r="G5" s="1">
        <v>2020</v>
      </c>
      <c r="H5" s="35"/>
      <c r="I5" s="1" t="s">
        <v>24</v>
      </c>
      <c r="J5" s="1"/>
      <c r="K5" s="7" t="s">
        <v>21</v>
      </c>
      <c r="L5" s="38" t="s">
        <v>25</v>
      </c>
    </row>
    <row r="6" spans="1:12" ht="15.75" x14ac:dyDescent="0.25">
      <c r="A6" s="9" t="s">
        <v>26</v>
      </c>
      <c r="B6" s="9"/>
      <c r="C6" s="9"/>
      <c r="D6" s="9"/>
      <c r="E6" s="9"/>
      <c r="F6" s="9"/>
      <c r="G6" s="9"/>
      <c r="H6" s="9"/>
      <c r="I6" s="9"/>
      <c r="J6" s="9"/>
      <c r="K6" s="9"/>
      <c r="L6" s="10"/>
    </row>
  </sheetData>
  <mergeCells count="3">
    <mergeCell ref="F2:G2"/>
    <mergeCell ref="A1:L1"/>
    <mergeCell ref="A6:K6"/>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D28" sqref="D28"/>
    </sheetView>
  </sheetViews>
  <sheetFormatPr defaultRowHeight="15" x14ac:dyDescent="0.25"/>
  <cols>
    <col min="2" max="2" width="19.85546875" customWidth="1"/>
    <col min="3" max="3" width="25.85546875" customWidth="1"/>
    <col min="4" max="4" width="30" customWidth="1"/>
    <col min="5" max="5" width="23" customWidth="1"/>
    <col min="6" max="6" width="26.7109375" customWidth="1"/>
    <col min="7" max="7" width="29.28515625" customWidth="1"/>
    <col min="8" max="8" width="46" customWidth="1"/>
  </cols>
  <sheetData>
    <row r="1" spans="1:15" ht="37.5" customHeight="1" x14ac:dyDescent="0.25">
      <c r="A1" s="55" t="s">
        <v>405</v>
      </c>
      <c r="B1" s="55"/>
      <c r="C1" s="55"/>
      <c r="D1" s="55"/>
      <c r="E1" s="55"/>
      <c r="F1" s="55"/>
      <c r="G1" s="55"/>
      <c r="H1" s="55"/>
      <c r="I1" s="200"/>
      <c r="J1" s="200"/>
      <c r="K1" s="200"/>
      <c r="L1" s="200"/>
      <c r="M1" s="200"/>
      <c r="N1" s="200"/>
      <c r="O1" s="200"/>
    </row>
    <row r="2" spans="1:15" ht="38.25" customHeight="1" x14ac:dyDescent="0.25">
      <c r="A2" s="201" t="s">
        <v>0</v>
      </c>
      <c r="B2" s="201" t="s">
        <v>1</v>
      </c>
      <c r="C2" s="201" t="s">
        <v>391</v>
      </c>
      <c r="D2" s="202" t="s">
        <v>402</v>
      </c>
      <c r="E2" s="202" t="s">
        <v>392</v>
      </c>
      <c r="F2" s="202" t="s">
        <v>7</v>
      </c>
      <c r="G2" s="202" t="s">
        <v>393</v>
      </c>
      <c r="H2" s="202" t="s">
        <v>394</v>
      </c>
    </row>
    <row r="3" spans="1:15" x14ac:dyDescent="0.25">
      <c r="A3" s="201"/>
      <c r="B3" s="201"/>
      <c r="C3" s="201"/>
      <c r="D3" s="203"/>
      <c r="E3" s="203"/>
      <c r="F3" s="203"/>
      <c r="G3" s="203"/>
      <c r="H3" s="203"/>
    </row>
    <row r="4" spans="1:15" x14ac:dyDescent="0.25">
      <c r="A4" s="201"/>
      <c r="B4" s="201"/>
      <c r="C4" s="201"/>
      <c r="D4" s="204"/>
      <c r="E4" s="204"/>
      <c r="F4" s="204"/>
      <c r="G4" s="204"/>
      <c r="H4" s="204"/>
    </row>
    <row r="5" spans="1:15" ht="47.25" x14ac:dyDescent="0.25">
      <c r="A5" s="205">
        <v>1</v>
      </c>
      <c r="B5" s="205" t="s">
        <v>395</v>
      </c>
      <c r="C5" s="210" t="s">
        <v>406</v>
      </c>
      <c r="D5" s="205" t="s">
        <v>67</v>
      </c>
      <c r="E5" s="205" t="s">
        <v>396</v>
      </c>
      <c r="F5" s="206" t="s">
        <v>397</v>
      </c>
      <c r="G5" s="206" t="s">
        <v>399</v>
      </c>
      <c r="H5" s="207"/>
    </row>
    <row r="6" spans="1:15" ht="15.75" x14ac:dyDescent="0.25">
      <c r="A6" s="205"/>
      <c r="B6" s="205"/>
      <c r="C6" s="211"/>
      <c r="D6" s="205"/>
      <c r="E6" s="205"/>
      <c r="F6" s="206" t="s">
        <v>398</v>
      </c>
      <c r="G6" s="206" t="s">
        <v>400</v>
      </c>
      <c r="H6" s="207"/>
    </row>
    <row r="7" spans="1:15" ht="110.25" x14ac:dyDescent="0.25">
      <c r="A7" s="205"/>
      <c r="B7" s="205"/>
      <c r="C7" s="212"/>
      <c r="D7" s="205"/>
      <c r="E7" s="205"/>
      <c r="F7" s="206" t="s">
        <v>45</v>
      </c>
      <c r="G7" s="206" t="s">
        <v>401</v>
      </c>
      <c r="H7" s="207"/>
    </row>
    <row r="8" spans="1:15" ht="15.75" x14ac:dyDescent="0.25">
      <c r="A8" s="208"/>
      <c r="B8" s="208"/>
      <c r="C8" s="208"/>
      <c r="D8" s="208"/>
      <c r="E8" s="208"/>
      <c r="F8" s="208"/>
      <c r="G8" s="208"/>
      <c r="H8" s="208"/>
    </row>
    <row r="9" spans="1:15" ht="60" customHeight="1" x14ac:dyDescent="0.25">
      <c r="A9" s="209" t="s">
        <v>403</v>
      </c>
      <c r="B9" s="209"/>
      <c r="C9" s="209"/>
      <c r="D9" s="209"/>
      <c r="E9" s="209"/>
      <c r="F9" s="209"/>
      <c r="G9" s="209"/>
      <c r="H9" s="209"/>
    </row>
    <row r="10" spans="1:15" ht="18.75" x14ac:dyDescent="0.25">
      <c r="A10" s="199"/>
    </row>
  </sheetData>
  <mergeCells count="16">
    <mergeCell ref="A9:H9"/>
    <mergeCell ref="A1:H1"/>
    <mergeCell ref="C5:C7"/>
    <mergeCell ref="H2:H4"/>
    <mergeCell ref="A5:A7"/>
    <mergeCell ref="B5:B7"/>
    <mergeCell ref="D5:D7"/>
    <mergeCell ref="E5:E7"/>
    <mergeCell ref="H5:H7"/>
    <mergeCell ref="G2:G4"/>
    <mergeCell ref="F2:F4"/>
    <mergeCell ref="E2:E4"/>
    <mergeCell ref="D2:D4"/>
    <mergeCell ref="A2:A4"/>
    <mergeCell ref="B2:B4"/>
    <mergeCell ref="C2:C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workbookViewId="0">
      <selection activeCell="A4" sqref="A4"/>
    </sheetView>
  </sheetViews>
  <sheetFormatPr defaultRowHeight="15" x14ac:dyDescent="0.25"/>
  <cols>
    <col min="2" max="2" width="24" customWidth="1"/>
    <col min="3" max="3" width="25.85546875" customWidth="1"/>
    <col min="4" max="4" width="27.28515625" customWidth="1"/>
    <col min="5" max="5" width="28.42578125" customWidth="1"/>
    <col min="8" max="8" width="28.28515625" customWidth="1"/>
    <col min="9" max="9" width="15.85546875" customWidth="1"/>
    <col min="10" max="10" width="27.85546875" customWidth="1"/>
    <col min="11" max="11" width="46.7109375" customWidth="1"/>
    <col min="12" max="12" width="15.42578125" customWidth="1"/>
    <col min="13" max="13" width="17.28515625" customWidth="1"/>
    <col min="14" max="14" width="17" customWidth="1"/>
    <col min="15" max="15" width="20.5703125" customWidth="1"/>
  </cols>
  <sheetData>
    <row r="1" spans="1:15" ht="44.25" customHeight="1" x14ac:dyDescent="0.25">
      <c r="A1" s="55" t="s">
        <v>407</v>
      </c>
      <c r="B1" s="55"/>
      <c r="C1" s="55"/>
      <c r="D1" s="55"/>
      <c r="E1" s="55"/>
      <c r="F1" s="55"/>
      <c r="G1" s="55"/>
      <c r="H1" s="55"/>
      <c r="I1" s="55"/>
      <c r="J1" s="55"/>
      <c r="K1" s="55"/>
      <c r="L1" s="55"/>
      <c r="M1" s="55"/>
      <c r="N1" s="55"/>
      <c r="O1" s="55"/>
    </row>
    <row r="2" spans="1:15" ht="15.75" x14ac:dyDescent="0.25">
      <c r="A2" s="78" t="s">
        <v>0</v>
      </c>
      <c r="B2" s="78" t="s">
        <v>1</v>
      </c>
      <c r="C2" s="78" t="s">
        <v>2</v>
      </c>
      <c r="D2" s="78" t="s">
        <v>3</v>
      </c>
      <c r="E2" s="78" t="s">
        <v>4</v>
      </c>
      <c r="F2" s="79" t="s">
        <v>5</v>
      </c>
      <c r="G2" s="80"/>
      <c r="H2" s="81" t="s">
        <v>32</v>
      </c>
      <c r="I2" s="81" t="s">
        <v>33</v>
      </c>
      <c r="J2" s="78" t="s">
        <v>7</v>
      </c>
      <c r="K2" s="78" t="s">
        <v>34</v>
      </c>
      <c r="L2" s="82" t="s">
        <v>35</v>
      </c>
      <c r="M2" s="82"/>
      <c r="N2" s="82"/>
      <c r="O2" s="82" t="s">
        <v>36</v>
      </c>
    </row>
    <row r="3" spans="1:15" ht="110.25" x14ac:dyDescent="0.25">
      <c r="A3" s="83"/>
      <c r="B3" s="83"/>
      <c r="C3" s="83"/>
      <c r="D3" s="83"/>
      <c r="E3" s="83"/>
      <c r="F3" s="84"/>
      <c r="G3" s="85"/>
      <c r="H3" s="86"/>
      <c r="I3" s="86"/>
      <c r="J3" s="83"/>
      <c r="K3" s="83"/>
      <c r="L3" s="87" t="s">
        <v>37</v>
      </c>
      <c r="M3" s="87" t="s">
        <v>38</v>
      </c>
      <c r="N3" s="87" t="s">
        <v>39</v>
      </c>
      <c r="O3" s="82"/>
    </row>
    <row r="4" spans="1:15" ht="204.75" x14ac:dyDescent="0.25">
      <c r="A4" s="93" t="s">
        <v>40</v>
      </c>
      <c r="B4" s="1" t="s">
        <v>408</v>
      </c>
      <c r="C4" s="2" t="s">
        <v>409</v>
      </c>
      <c r="D4" s="93" t="s">
        <v>13</v>
      </c>
      <c r="E4" s="93" t="s">
        <v>13</v>
      </c>
      <c r="F4" s="93">
        <v>2016</v>
      </c>
      <c r="G4" s="93">
        <v>2020</v>
      </c>
      <c r="H4" s="117">
        <v>361145.56</v>
      </c>
      <c r="I4" s="117">
        <v>192746.81</v>
      </c>
      <c r="J4" s="1" t="s">
        <v>410</v>
      </c>
      <c r="K4" s="2" t="s">
        <v>411</v>
      </c>
      <c r="L4" s="2" t="s">
        <v>412</v>
      </c>
      <c r="M4" s="93" t="s">
        <v>413</v>
      </c>
      <c r="N4" s="2" t="s">
        <v>414</v>
      </c>
      <c r="O4" s="93" t="s">
        <v>413</v>
      </c>
    </row>
    <row r="5" spans="1:15" ht="157.5" x14ac:dyDescent="0.25">
      <c r="A5" s="213" t="s">
        <v>415</v>
      </c>
      <c r="B5" s="214" t="s">
        <v>416</v>
      </c>
      <c r="C5" s="215" t="s">
        <v>417</v>
      </c>
      <c r="D5" s="213" t="s">
        <v>13</v>
      </c>
      <c r="E5" s="213" t="s">
        <v>13</v>
      </c>
      <c r="F5" s="213">
        <v>2016</v>
      </c>
      <c r="G5" s="213">
        <v>2018</v>
      </c>
      <c r="H5" s="117">
        <v>828671.3</v>
      </c>
      <c r="I5" s="213">
        <v>0</v>
      </c>
      <c r="J5" s="1" t="s">
        <v>418</v>
      </c>
      <c r="K5" s="2" t="s">
        <v>419</v>
      </c>
      <c r="L5" s="2" t="s">
        <v>420</v>
      </c>
      <c r="M5" s="93" t="s">
        <v>413</v>
      </c>
      <c r="N5" s="2" t="s">
        <v>421</v>
      </c>
      <c r="O5" s="93" t="s">
        <v>413</v>
      </c>
    </row>
  </sheetData>
  <mergeCells count="13">
    <mergeCell ref="K2:K3"/>
    <mergeCell ref="L2:N2"/>
    <mergeCell ref="O2:O3"/>
    <mergeCell ref="A1:O1"/>
    <mergeCell ref="A2:A3"/>
    <mergeCell ref="B2:B3"/>
    <mergeCell ref="C2:C3"/>
    <mergeCell ref="D2:D3"/>
    <mergeCell ref="E2:E3"/>
    <mergeCell ref="F2:G3"/>
    <mergeCell ref="H2:H3"/>
    <mergeCell ref="I2:I3"/>
    <mergeCell ref="J2:J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workbookViewId="0">
      <selection activeCell="E6" sqref="E6"/>
    </sheetView>
  </sheetViews>
  <sheetFormatPr defaultRowHeight="15" x14ac:dyDescent="0.25"/>
  <cols>
    <col min="2" max="2" width="28.140625" customWidth="1"/>
    <col min="3" max="3" width="15.5703125" customWidth="1"/>
    <col min="4" max="4" width="25.85546875" customWidth="1"/>
    <col min="5" max="5" width="33.85546875" customWidth="1"/>
    <col min="8" max="8" width="30.28515625" customWidth="1"/>
    <col min="9" max="9" width="11" customWidth="1"/>
    <col min="10" max="10" width="14.85546875" customWidth="1"/>
    <col min="11" max="11" width="22.85546875" customWidth="1"/>
    <col min="13" max="13" width="13" customWidth="1"/>
    <col min="14" max="14" width="12.7109375" customWidth="1"/>
    <col min="15" max="15" width="50.5703125" customWidth="1"/>
  </cols>
  <sheetData>
    <row r="1" spans="1:19" ht="48.75" customHeight="1" x14ac:dyDescent="0.25">
      <c r="A1" s="55" t="s">
        <v>422</v>
      </c>
      <c r="B1" s="55"/>
      <c r="C1" s="55"/>
      <c r="D1" s="55"/>
      <c r="E1" s="55"/>
      <c r="F1" s="55"/>
      <c r="G1" s="55"/>
      <c r="H1" s="55"/>
      <c r="I1" s="55"/>
      <c r="J1" s="55"/>
      <c r="K1" s="55"/>
      <c r="L1" s="55"/>
      <c r="M1" s="55"/>
      <c r="N1" s="55"/>
      <c r="O1" s="55"/>
      <c r="P1" s="216"/>
      <c r="Q1" s="216"/>
      <c r="R1" s="216"/>
      <c r="S1" s="216"/>
    </row>
    <row r="2" spans="1:19" ht="48.75" customHeight="1" x14ac:dyDescent="0.25">
      <c r="A2" s="227" t="s">
        <v>0</v>
      </c>
      <c r="B2" s="227" t="s">
        <v>1</v>
      </c>
      <c r="C2" s="227" t="s">
        <v>2</v>
      </c>
      <c r="D2" s="227" t="s">
        <v>30</v>
      </c>
      <c r="E2" s="227" t="s">
        <v>4</v>
      </c>
      <c r="F2" s="228" t="s">
        <v>5</v>
      </c>
      <c r="G2" s="229"/>
      <c r="H2" s="227" t="s">
        <v>7</v>
      </c>
      <c r="I2" s="230" t="s">
        <v>423</v>
      </c>
      <c r="J2" s="231"/>
      <c r="K2" s="232"/>
      <c r="L2" s="230" t="s">
        <v>424</v>
      </c>
      <c r="M2" s="231"/>
      <c r="N2" s="232"/>
      <c r="O2" s="227" t="s">
        <v>36</v>
      </c>
      <c r="P2" s="216"/>
      <c r="Q2" s="216"/>
      <c r="R2" s="216"/>
      <c r="S2" s="216"/>
    </row>
    <row r="3" spans="1:19" ht="48.75" customHeight="1" x14ac:dyDescent="0.25">
      <c r="A3" s="233"/>
      <c r="B3" s="233"/>
      <c r="C3" s="233"/>
      <c r="D3" s="233"/>
      <c r="E3" s="233"/>
      <c r="F3" s="234"/>
      <c r="G3" s="235"/>
      <c r="H3" s="233"/>
      <c r="I3" s="227" t="s">
        <v>425</v>
      </c>
      <c r="J3" s="230" t="s">
        <v>426</v>
      </c>
      <c r="K3" s="232"/>
      <c r="L3" s="227" t="s">
        <v>425</v>
      </c>
      <c r="M3" s="230" t="s">
        <v>426</v>
      </c>
      <c r="N3" s="232"/>
      <c r="O3" s="233"/>
      <c r="P3" s="216"/>
      <c r="Q3" s="216"/>
      <c r="R3" s="216"/>
      <c r="S3" s="216"/>
    </row>
    <row r="4" spans="1:19" ht="76.5" customHeight="1" x14ac:dyDescent="0.25">
      <c r="A4" s="236"/>
      <c r="B4" s="236"/>
      <c r="C4" s="236"/>
      <c r="D4" s="236"/>
      <c r="E4" s="236"/>
      <c r="F4" s="237"/>
      <c r="G4" s="238"/>
      <c r="H4" s="236"/>
      <c r="I4" s="236"/>
      <c r="J4" s="239" t="s">
        <v>427</v>
      </c>
      <c r="K4" s="239" t="s">
        <v>428</v>
      </c>
      <c r="L4" s="236"/>
      <c r="M4" s="239" t="s">
        <v>427</v>
      </c>
      <c r="N4" s="239" t="s">
        <v>428</v>
      </c>
      <c r="O4" s="236"/>
      <c r="P4" s="216"/>
      <c r="Q4" s="216"/>
      <c r="R4" s="216"/>
      <c r="S4" s="216"/>
    </row>
    <row r="5" spans="1:19" ht="94.5" x14ac:dyDescent="0.25">
      <c r="A5" s="222">
        <v>1</v>
      </c>
      <c r="B5" s="223" t="s">
        <v>429</v>
      </c>
      <c r="C5" s="154" t="s">
        <v>430</v>
      </c>
      <c r="D5" s="224" t="s">
        <v>185</v>
      </c>
      <c r="E5" s="224" t="s">
        <v>185</v>
      </c>
      <c r="F5" s="222">
        <v>2017</v>
      </c>
      <c r="G5" s="222">
        <v>2019</v>
      </c>
      <c r="H5" s="154" t="s">
        <v>431</v>
      </c>
      <c r="I5" s="171">
        <v>24835.3</v>
      </c>
      <c r="J5" s="171">
        <v>23593.5</v>
      </c>
      <c r="K5" s="171">
        <v>1241.8</v>
      </c>
      <c r="L5" s="171">
        <v>24835.3</v>
      </c>
      <c r="M5" s="171">
        <v>23593.5</v>
      </c>
      <c r="N5" s="171">
        <v>1241.8</v>
      </c>
      <c r="O5" s="225" t="s">
        <v>432</v>
      </c>
      <c r="P5" s="219"/>
      <c r="Q5" s="220"/>
      <c r="R5" s="221"/>
      <c r="S5" s="220"/>
    </row>
    <row r="6" spans="1:19" ht="157.5" x14ac:dyDescent="0.25">
      <c r="A6" s="222">
        <v>2</v>
      </c>
      <c r="B6" s="223" t="s">
        <v>433</v>
      </c>
      <c r="C6" s="154" t="s">
        <v>430</v>
      </c>
      <c r="D6" s="224" t="s">
        <v>13</v>
      </c>
      <c r="E6" s="224" t="s">
        <v>13</v>
      </c>
      <c r="F6" s="222">
        <v>2015</v>
      </c>
      <c r="G6" s="222">
        <v>2019</v>
      </c>
      <c r="H6" s="154" t="s">
        <v>431</v>
      </c>
      <c r="I6" s="226">
        <v>14887.6</v>
      </c>
      <c r="J6" s="226">
        <v>11910.1</v>
      </c>
      <c r="K6" s="226">
        <v>2977.5</v>
      </c>
      <c r="L6" s="226">
        <v>14887.6</v>
      </c>
      <c r="M6" s="226">
        <v>11910.1</v>
      </c>
      <c r="N6" s="226">
        <v>2977.5</v>
      </c>
      <c r="O6" s="225" t="s">
        <v>434</v>
      </c>
      <c r="P6" s="219"/>
      <c r="Q6" s="220"/>
      <c r="R6" s="221"/>
      <c r="S6" s="220"/>
    </row>
    <row r="8" spans="1:19" ht="15.75" x14ac:dyDescent="0.25">
      <c r="A8" s="216"/>
      <c r="B8" s="216"/>
      <c r="C8" s="218"/>
      <c r="D8" s="216"/>
      <c r="E8" s="216"/>
      <c r="F8" s="216"/>
      <c r="G8" s="216"/>
      <c r="H8" s="216"/>
      <c r="I8" s="216"/>
      <c r="J8" s="216"/>
      <c r="K8" s="216"/>
      <c r="L8" s="216"/>
      <c r="M8" s="216"/>
      <c r="N8" s="216"/>
      <c r="O8" s="216"/>
      <c r="P8" s="216"/>
      <c r="Q8" s="216"/>
      <c r="R8" s="216"/>
      <c r="S8" s="216"/>
    </row>
    <row r="9" spans="1:19" ht="15.75" x14ac:dyDescent="0.25">
      <c r="A9" s="216"/>
      <c r="B9" s="216"/>
      <c r="C9" s="218"/>
      <c r="D9" s="216"/>
      <c r="E9" s="216"/>
      <c r="F9" s="216"/>
      <c r="G9" s="216"/>
      <c r="H9" s="216"/>
      <c r="I9" s="216"/>
      <c r="J9" s="216"/>
      <c r="K9" s="216"/>
      <c r="L9" s="216"/>
      <c r="M9" s="216"/>
      <c r="N9" s="216"/>
      <c r="O9" s="216"/>
      <c r="P9" s="216"/>
      <c r="Q9" s="216"/>
      <c r="R9" s="216"/>
      <c r="S9" s="216"/>
    </row>
    <row r="11" spans="1:19" x14ac:dyDescent="0.25">
      <c r="B11" s="217"/>
    </row>
    <row r="12" spans="1:19" x14ac:dyDescent="0.25">
      <c r="B12" s="217"/>
    </row>
    <row r="13" spans="1:19" x14ac:dyDescent="0.25">
      <c r="B13" s="217"/>
    </row>
    <row r="14" spans="1:19" x14ac:dyDescent="0.25">
      <c r="B14" s="217"/>
    </row>
    <row r="15" spans="1:19" x14ac:dyDescent="0.25">
      <c r="B15" s="217"/>
    </row>
  </sheetData>
  <mergeCells count="15">
    <mergeCell ref="A1:O1"/>
    <mergeCell ref="I2:K2"/>
    <mergeCell ref="J3:K3"/>
    <mergeCell ref="I3:I4"/>
    <mergeCell ref="A2:A4"/>
    <mergeCell ref="B2:B4"/>
    <mergeCell ref="C2:C4"/>
    <mergeCell ref="D2:D4"/>
    <mergeCell ref="E2:E4"/>
    <mergeCell ref="F2:G4"/>
    <mergeCell ref="L2:N2"/>
    <mergeCell ref="L3:L4"/>
    <mergeCell ref="M3:N3"/>
    <mergeCell ref="H2:H4"/>
    <mergeCell ref="O2:O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workbookViewId="0">
      <selection activeCell="H12" sqref="H12"/>
    </sheetView>
  </sheetViews>
  <sheetFormatPr defaultRowHeight="15" x14ac:dyDescent="0.25"/>
  <cols>
    <col min="2" max="2" width="35.5703125" customWidth="1"/>
    <col min="3" max="3" width="31.42578125" customWidth="1"/>
    <col min="4" max="4" width="16.42578125" customWidth="1"/>
    <col min="5" max="5" width="22.85546875" customWidth="1"/>
    <col min="8" max="8" width="21.28515625" customWidth="1"/>
    <col min="9" max="9" width="13.140625" customWidth="1"/>
    <col min="10" max="10" width="18" customWidth="1"/>
    <col min="11" max="11" width="40.140625" customWidth="1"/>
    <col min="12" max="12" width="17.85546875" customWidth="1"/>
    <col min="13" max="13" width="18" customWidth="1"/>
    <col min="14" max="14" width="16.5703125" customWidth="1"/>
    <col min="15" max="15" width="16.85546875" customWidth="1"/>
  </cols>
  <sheetData>
    <row r="1" spans="1:15" ht="39" customHeight="1" x14ac:dyDescent="0.25">
      <c r="A1" s="240" t="s">
        <v>435</v>
      </c>
      <c r="B1" s="240"/>
      <c r="C1" s="240"/>
      <c r="D1" s="240"/>
      <c r="E1" s="240"/>
      <c r="F1" s="240"/>
      <c r="G1" s="240"/>
      <c r="H1" s="240"/>
      <c r="I1" s="240"/>
      <c r="J1" s="240"/>
      <c r="K1" s="240"/>
      <c r="L1" s="240"/>
      <c r="M1" s="240"/>
      <c r="N1" s="240"/>
      <c r="O1" s="240"/>
    </row>
    <row r="2" spans="1:15" ht="15.75" x14ac:dyDescent="0.25">
      <c r="A2" s="241" t="s">
        <v>0</v>
      </c>
      <c r="B2" s="241" t="s">
        <v>1</v>
      </c>
      <c r="C2" s="241" t="s">
        <v>2</v>
      </c>
      <c r="D2" s="241" t="s">
        <v>3</v>
      </c>
      <c r="E2" s="241" t="s">
        <v>4</v>
      </c>
      <c r="F2" s="241" t="s">
        <v>5</v>
      </c>
      <c r="G2" s="241"/>
      <c r="H2" s="242" t="s">
        <v>32</v>
      </c>
      <c r="I2" s="242" t="s">
        <v>33</v>
      </c>
      <c r="J2" s="241" t="s">
        <v>7</v>
      </c>
      <c r="K2" s="241" t="s">
        <v>34</v>
      </c>
      <c r="L2" s="241" t="s">
        <v>35</v>
      </c>
      <c r="M2" s="241"/>
      <c r="N2" s="241"/>
      <c r="O2" s="241" t="s">
        <v>36</v>
      </c>
    </row>
    <row r="3" spans="1:15" ht="110.25" x14ac:dyDescent="0.25">
      <c r="A3" s="241"/>
      <c r="B3" s="241"/>
      <c r="C3" s="241"/>
      <c r="D3" s="241"/>
      <c r="E3" s="241"/>
      <c r="F3" s="241"/>
      <c r="G3" s="241"/>
      <c r="H3" s="242"/>
      <c r="I3" s="242"/>
      <c r="J3" s="241"/>
      <c r="K3" s="241"/>
      <c r="L3" s="243" t="s">
        <v>37</v>
      </c>
      <c r="M3" s="243" t="s">
        <v>38</v>
      </c>
      <c r="N3" s="243" t="s">
        <v>39</v>
      </c>
      <c r="O3" s="241"/>
    </row>
    <row r="4" spans="1:15" ht="94.5" x14ac:dyDescent="0.25">
      <c r="A4" s="244">
        <v>1</v>
      </c>
      <c r="B4" s="245" t="s">
        <v>436</v>
      </c>
      <c r="C4" s="247" t="s">
        <v>437</v>
      </c>
      <c r="D4" s="246" t="s">
        <v>67</v>
      </c>
      <c r="E4" s="246" t="s">
        <v>67</v>
      </c>
      <c r="F4" s="246">
        <v>2015</v>
      </c>
      <c r="G4" s="246">
        <v>2020</v>
      </c>
      <c r="H4" s="246">
        <v>37552.800000000003</v>
      </c>
      <c r="I4" s="246">
        <v>37552.800000000003</v>
      </c>
      <c r="J4" s="246" t="s">
        <v>438</v>
      </c>
      <c r="K4" s="245" t="s">
        <v>439</v>
      </c>
      <c r="L4" s="246" t="s">
        <v>75</v>
      </c>
      <c r="M4" s="246" t="s">
        <v>75</v>
      </c>
      <c r="N4" s="246" t="s">
        <v>75</v>
      </c>
      <c r="O4" s="245"/>
    </row>
    <row r="5" spans="1:15" ht="110.25" x14ac:dyDescent="0.25">
      <c r="A5" s="244">
        <v>2</v>
      </c>
      <c r="B5" s="247" t="s">
        <v>440</v>
      </c>
      <c r="C5" s="247" t="s">
        <v>441</v>
      </c>
      <c r="D5" s="246" t="s">
        <v>43</v>
      </c>
      <c r="E5" s="246" t="s">
        <v>67</v>
      </c>
      <c r="F5" s="246">
        <v>2012</v>
      </c>
      <c r="G5" s="246">
        <v>2017</v>
      </c>
      <c r="H5" s="246">
        <v>128335.4</v>
      </c>
      <c r="I5" s="246">
        <v>128335.4</v>
      </c>
      <c r="J5" s="246" t="s">
        <v>438</v>
      </c>
      <c r="K5" s="247" t="s">
        <v>442</v>
      </c>
      <c r="L5" s="246" t="s">
        <v>75</v>
      </c>
      <c r="M5" s="246" t="s">
        <v>75</v>
      </c>
      <c r="N5" s="246" t="s">
        <v>75</v>
      </c>
      <c r="O5" s="245"/>
    </row>
  </sheetData>
  <mergeCells count="13">
    <mergeCell ref="I2:I3"/>
    <mergeCell ref="J2:J3"/>
    <mergeCell ref="K2:K3"/>
    <mergeCell ref="L2:N2"/>
    <mergeCell ref="O2:O3"/>
    <mergeCell ref="C2:C3"/>
    <mergeCell ref="D2:D3"/>
    <mergeCell ref="E2:E3"/>
    <mergeCell ref="F2:G3"/>
    <mergeCell ref="H2:H3"/>
    <mergeCell ref="A1:O1"/>
    <mergeCell ref="A2:A3"/>
    <mergeCell ref="B2: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zoomScale="60" zoomScaleNormal="60" workbookViewId="0">
      <selection activeCell="B4" sqref="A1:XFD1048576"/>
    </sheetView>
  </sheetViews>
  <sheetFormatPr defaultRowHeight="15" x14ac:dyDescent="0.25"/>
  <cols>
    <col min="2" max="2" width="64.5703125" customWidth="1"/>
    <col min="3" max="3" width="27.28515625" customWidth="1"/>
    <col min="4" max="4" width="22.28515625" customWidth="1"/>
    <col min="5" max="5" width="26.7109375" customWidth="1"/>
    <col min="7" max="7" width="20" customWidth="1"/>
    <col min="8" max="8" width="30.140625" customWidth="1"/>
    <col min="9" max="9" width="33" customWidth="1"/>
    <col min="10" max="10" width="47.5703125" customWidth="1"/>
  </cols>
  <sheetData>
    <row r="1" spans="1:10" ht="43.5" customHeight="1" x14ac:dyDescent="0.25">
      <c r="A1" s="255" t="s">
        <v>443</v>
      </c>
      <c r="B1" s="255"/>
      <c r="C1" s="255"/>
      <c r="D1" s="255"/>
      <c r="E1" s="255"/>
      <c r="F1" s="255"/>
      <c r="G1" s="255"/>
      <c r="H1" s="255"/>
      <c r="I1" s="255"/>
      <c r="J1" s="255"/>
    </row>
    <row r="2" spans="1:10" ht="112.5" x14ac:dyDescent="0.25">
      <c r="A2" s="252" t="s">
        <v>0</v>
      </c>
      <c r="B2" s="252" t="s">
        <v>1</v>
      </c>
      <c r="C2" s="252" t="s">
        <v>2</v>
      </c>
      <c r="D2" s="252" t="s">
        <v>444</v>
      </c>
      <c r="E2" s="252" t="s">
        <v>445</v>
      </c>
      <c r="F2" s="253" t="s">
        <v>446</v>
      </c>
      <c r="G2" s="253"/>
      <c r="H2" s="254" t="s">
        <v>447</v>
      </c>
      <c r="I2" s="252" t="s">
        <v>7</v>
      </c>
      <c r="J2" s="252" t="s">
        <v>448</v>
      </c>
    </row>
    <row r="3" spans="1:10" ht="112.5" x14ac:dyDescent="0.25">
      <c r="A3" s="248">
        <v>1</v>
      </c>
      <c r="B3" s="251" t="s">
        <v>449</v>
      </c>
      <c r="C3" s="249" t="s">
        <v>452</v>
      </c>
      <c r="D3" s="248" t="s">
        <v>43</v>
      </c>
      <c r="E3" s="248" t="s">
        <v>117</v>
      </c>
      <c r="F3" s="248">
        <v>2016</v>
      </c>
      <c r="G3" s="248">
        <v>2018</v>
      </c>
      <c r="H3" s="250">
        <v>128393.94</v>
      </c>
      <c r="I3" s="248" t="s">
        <v>450</v>
      </c>
      <c r="J3" s="248" t="s">
        <v>451</v>
      </c>
    </row>
  </sheetData>
  <mergeCells count="2">
    <mergeCell ref="A1:J1"/>
    <mergeCell ref="F2:G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5"/>
  <sheetViews>
    <sheetView workbookViewId="0">
      <selection activeCell="D7" sqref="D7"/>
    </sheetView>
  </sheetViews>
  <sheetFormatPr defaultColWidth="8.85546875" defaultRowHeight="15" x14ac:dyDescent="0.25"/>
  <cols>
    <col min="1" max="1" width="5.85546875" style="260" customWidth="1"/>
    <col min="2" max="2" width="28.85546875" style="260" customWidth="1"/>
    <col min="3" max="3" width="16.85546875" style="260" customWidth="1"/>
    <col min="4" max="4" width="17.140625" style="260" customWidth="1"/>
    <col min="5" max="5" width="17" style="260" customWidth="1"/>
    <col min="6" max="6" width="12.7109375" style="261" customWidth="1"/>
    <col min="7" max="7" width="19.140625" style="260" customWidth="1"/>
    <col min="8" max="8" width="15.42578125" style="260" customWidth="1"/>
    <col min="9" max="9" width="17.5703125" style="260" customWidth="1"/>
    <col min="10" max="10" width="32.5703125" style="260" customWidth="1"/>
    <col min="11" max="12" width="13.7109375" style="260" customWidth="1"/>
    <col min="13" max="13" width="14.28515625" style="260" customWidth="1"/>
    <col min="14" max="14" width="27.28515625" style="260" customWidth="1"/>
    <col min="15" max="15" width="8.85546875" style="260"/>
    <col min="16" max="16" width="12.85546875" style="260" customWidth="1"/>
    <col min="17" max="16384" width="8.85546875" style="260"/>
  </cols>
  <sheetData>
    <row r="2" spans="1:16" s="257" customFormat="1" ht="18.75" x14ac:dyDescent="0.3">
      <c r="A2" s="256" t="s">
        <v>453</v>
      </c>
      <c r="B2" s="256"/>
      <c r="C2" s="256"/>
      <c r="D2" s="256"/>
      <c r="E2" s="256"/>
      <c r="F2" s="256"/>
      <c r="G2" s="256"/>
      <c r="H2" s="256"/>
      <c r="I2" s="256"/>
      <c r="J2" s="256"/>
      <c r="K2" s="256"/>
    </row>
    <row r="3" spans="1:16" s="257" customFormat="1" ht="18.75" x14ac:dyDescent="0.3">
      <c r="A3" s="258" t="s">
        <v>454</v>
      </c>
      <c r="B3" s="258"/>
      <c r="C3" s="258"/>
      <c r="D3" s="258"/>
      <c r="E3" s="258"/>
      <c r="F3" s="258"/>
      <c r="G3" s="258"/>
      <c r="H3" s="258"/>
      <c r="I3" s="258"/>
      <c r="J3" s="258"/>
      <c r="K3" s="258"/>
    </row>
    <row r="4" spans="1:16" ht="15.75" x14ac:dyDescent="0.25">
      <c r="A4" s="259"/>
    </row>
    <row r="5" spans="1:16" x14ac:dyDescent="0.25">
      <c r="A5" s="147" t="s">
        <v>455</v>
      </c>
      <c r="B5" s="147" t="s">
        <v>1</v>
      </c>
      <c r="C5" s="147" t="s">
        <v>456</v>
      </c>
      <c r="D5" s="147" t="s">
        <v>444</v>
      </c>
      <c r="E5" s="147" t="s">
        <v>445</v>
      </c>
      <c r="F5" s="299" t="s">
        <v>31</v>
      </c>
      <c r="G5" s="147" t="s">
        <v>457</v>
      </c>
      <c r="H5" s="300" t="s">
        <v>458</v>
      </c>
      <c r="I5" s="147" t="s">
        <v>7</v>
      </c>
      <c r="J5" s="301" t="s">
        <v>459</v>
      </c>
      <c r="K5" s="147" t="s">
        <v>460</v>
      </c>
      <c r="L5" s="147"/>
      <c r="M5" s="147"/>
      <c r="N5" s="147" t="s">
        <v>36</v>
      </c>
    </row>
    <row r="6" spans="1:16" ht="105" x14ac:dyDescent="0.25">
      <c r="A6" s="147"/>
      <c r="B6" s="147"/>
      <c r="C6" s="147"/>
      <c r="D6" s="147"/>
      <c r="E6" s="147"/>
      <c r="F6" s="302"/>
      <c r="G6" s="147"/>
      <c r="H6" s="303"/>
      <c r="I6" s="147"/>
      <c r="J6" s="304"/>
      <c r="K6" s="148" t="s">
        <v>461</v>
      </c>
      <c r="L6" s="148" t="s">
        <v>462</v>
      </c>
      <c r="M6" s="148" t="s">
        <v>463</v>
      </c>
      <c r="N6" s="147"/>
    </row>
    <row r="7" spans="1:16" ht="63" x14ac:dyDescent="0.25">
      <c r="A7" s="149">
        <v>1</v>
      </c>
      <c r="B7" s="262" t="s">
        <v>464</v>
      </c>
      <c r="C7" s="263" t="s">
        <v>465</v>
      </c>
      <c r="D7" s="263" t="s">
        <v>67</v>
      </c>
      <c r="E7" s="263" t="s">
        <v>117</v>
      </c>
      <c r="F7" s="264" t="s">
        <v>466</v>
      </c>
      <c r="G7" s="265">
        <v>190</v>
      </c>
      <c r="H7" s="265">
        <v>177.9</v>
      </c>
      <c r="I7" s="263" t="s">
        <v>467</v>
      </c>
      <c r="J7" s="95" t="s">
        <v>468</v>
      </c>
      <c r="K7" s="266"/>
      <c r="L7" s="267"/>
      <c r="M7" s="263" t="s">
        <v>469</v>
      </c>
      <c r="N7" s="266"/>
      <c r="P7" s="268"/>
    </row>
    <row r="8" spans="1:16" ht="94.5" x14ac:dyDescent="0.25">
      <c r="A8" s="269">
        <v>2</v>
      </c>
      <c r="B8" s="270" t="s">
        <v>470</v>
      </c>
      <c r="C8" s="263" t="s">
        <v>471</v>
      </c>
      <c r="D8" s="263" t="s">
        <v>43</v>
      </c>
      <c r="E8" s="263" t="s">
        <v>117</v>
      </c>
      <c r="F8" s="264" t="s">
        <v>472</v>
      </c>
      <c r="G8" s="265">
        <v>2807.8</v>
      </c>
      <c r="H8" s="265">
        <v>2190.8000000000002</v>
      </c>
      <c r="I8" s="263" t="s">
        <v>467</v>
      </c>
      <c r="J8" s="271" t="s">
        <v>473</v>
      </c>
      <c r="K8" s="272"/>
      <c r="L8" s="273"/>
      <c r="M8" s="263" t="s">
        <v>474</v>
      </c>
      <c r="N8" s="274"/>
      <c r="P8" s="268"/>
    </row>
    <row r="9" spans="1:16" ht="47.25" x14ac:dyDescent="0.25">
      <c r="A9" s="149">
        <v>3</v>
      </c>
      <c r="B9" s="262" t="s">
        <v>475</v>
      </c>
      <c r="C9" s="263" t="s">
        <v>471</v>
      </c>
      <c r="D9" s="263" t="s">
        <v>67</v>
      </c>
      <c r="E9" s="263" t="s">
        <v>117</v>
      </c>
      <c r="F9" s="264" t="s">
        <v>472</v>
      </c>
      <c r="G9" s="265">
        <v>1801.8</v>
      </c>
      <c r="H9" s="265">
        <v>1801.1</v>
      </c>
      <c r="I9" s="263" t="s">
        <v>467</v>
      </c>
      <c r="J9" s="95" t="s">
        <v>476</v>
      </c>
      <c r="K9" s="266"/>
      <c r="L9" s="267"/>
      <c r="M9" s="263" t="s">
        <v>477</v>
      </c>
      <c r="N9" s="266"/>
      <c r="P9" s="268"/>
    </row>
    <row r="10" spans="1:16" ht="63" x14ac:dyDescent="0.25">
      <c r="A10" s="269">
        <v>4</v>
      </c>
      <c r="B10" s="270" t="s">
        <v>478</v>
      </c>
      <c r="C10" s="263" t="s">
        <v>471</v>
      </c>
      <c r="D10" s="263" t="s">
        <v>67</v>
      </c>
      <c r="E10" s="263" t="s">
        <v>117</v>
      </c>
      <c r="F10" s="264" t="s">
        <v>479</v>
      </c>
      <c r="G10" s="265">
        <v>870</v>
      </c>
      <c r="H10" s="265">
        <v>290</v>
      </c>
      <c r="I10" s="263" t="s">
        <v>467</v>
      </c>
      <c r="J10" s="95" t="s">
        <v>480</v>
      </c>
      <c r="K10" s="275"/>
      <c r="L10" s="276"/>
      <c r="M10" s="264" t="s">
        <v>481</v>
      </c>
      <c r="N10" s="277"/>
      <c r="P10" s="268"/>
    </row>
    <row r="11" spans="1:16" ht="47.25" x14ac:dyDescent="0.25">
      <c r="A11" s="278">
        <v>5</v>
      </c>
      <c r="B11" s="262" t="s">
        <v>482</v>
      </c>
      <c r="C11" s="263" t="s">
        <v>483</v>
      </c>
      <c r="D11" s="263" t="s">
        <v>67</v>
      </c>
      <c r="E11" s="263" t="s">
        <v>117</v>
      </c>
      <c r="F11" s="264">
        <v>2018</v>
      </c>
      <c r="G11" s="265">
        <v>99.9</v>
      </c>
      <c r="H11" s="265">
        <v>99.9</v>
      </c>
      <c r="I11" s="263" t="s">
        <v>467</v>
      </c>
      <c r="J11" s="95" t="s">
        <v>484</v>
      </c>
      <c r="K11" s="271"/>
      <c r="L11" s="267"/>
      <c r="M11" s="264" t="s">
        <v>485</v>
      </c>
      <c r="N11" s="266"/>
      <c r="P11" s="268"/>
    </row>
    <row r="12" spans="1:16" ht="47.25" x14ac:dyDescent="0.25">
      <c r="A12" s="269">
        <v>6</v>
      </c>
      <c r="B12" s="270" t="s">
        <v>486</v>
      </c>
      <c r="C12" s="263" t="s">
        <v>483</v>
      </c>
      <c r="D12" s="263" t="s">
        <v>67</v>
      </c>
      <c r="E12" s="263" t="s">
        <v>117</v>
      </c>
      <c r="F12" s="264">
        <v>2019</v>
      </c>
      <c r="G12" s="265">
        <v>526</v>
      </c>
      <c r="H12" s="265">
        <v>139.5</v>
      </c>
      <c r="I12" s="263" t="s">
        <v>467</v>
      </c>
      <c r="J12" s="279" t="s">
        <v>487</v>
      </c>
      <c r="K12" s="266"/>
      <c r="L12" s="267"/>
      <c r="M12" s="264" t="s">
        <v>488</v>
      </c>
      <c r="N12" s="266"/>
      <c r="P12" s="268"/>
    </row>
    <row r="13" spans="1:16" ht="63" x14ac:dyDescent="0.25">
      <c r="A13" s="278">
        <v>7</v>
      </c>
      <c r="B13" s="280" t="s">
        <v>489</v>
      </c>
      <c r="C13" s="263" t="s">
        <v>490</v>
      </c>
      <c r="D13" s="263" t="s">
        <v>43</v>
      </c>
      <c r="E13" s="263" t="s">
        <v>67</v>
      </c>
      <c r="F13" s="281" t="s">
        <v>491</v>
      </c>
      <c r="G13" s="282">
        <v>32561.9</v>
      </c>
      <c r="H13" s="282">
        <v>31233</v>
      </c>
      <c r="I13" s="263" t="s">
        <v>467</v>
      </c>
      <c r="J13" s="283" t="s">
        <v>492</v>
      </c>
      <c r="K13" s="266"/>
      <c r="L13" s="284"/>
      <c r="M13" s="263" t="s">
        <v>493</v>
      </c>
      <c r="N13" s="266"/>
      <c r="P13" s="268"/>
    </row>
    <row r="14" spans="1:16" ht="94.5" x14ac:dyDescent="0.25">
      <c r="A14" s="269">
        <v>8</v>
      </c>
      <c r="B14" s="270" t="s">
        <v>494</v>
      </c>
      <c r="C14" s="263" t="s">
        <v>490</v>
      </c>
      <c r="D14" s="263" t="s">
        <v>43</v>
      </c>
      <c r="E14" s="263" t="s">
        <v>67</v>
      </c>
      <c r="F14" s="281" t="s">
        <v>495</v>
      </c>
      <c r="G14" s="282">
        <v>127508.3</v>
      </c>
      <c r="H14" s="282">
        <v>142694</v>
      </c>
      <c r="I14" s="263" t="s">
        <v>496</v>
      </c>
      <c r="J14" s="95" t="s">
        <v>497</v>
      </c>
      <c r="K14" s="266"/>
      <c r="L14" s="267"/>
      <c r="M14" s="263" t="s">
        <v>498</v>
      </c>
      <c r="N14" s="285" t="s">
        <v>499</v>
      </c>
      <c r="P14" s="268"/>
    </row>
    <row r="15" spans="1:16" ht="63" x14ac:dyDescent="0.25">
      <c r="A15" s="278">
        <v>9</v>
      </c>
      <c r="B15" s="121" t="s">
        <v>500</v>
      </c>
      <c r="C15" s="263" t="s">
        <v>501</v>
      </c>
      <c r="D15" s="263" t="s">
        <v>67</v>
      </c>
      <c r="E15" s="263" t="s">
        <v>117</v>
      </c>
      <c r="F15" s="281">
        <v>2017</v>
      </c>
      <c r="G15" s="286">
        <v>1303.7</v>
      </c>
      <c r="H15" s="286">
        <v>1482.3</v>
      </c>
      <c r="I15" s="263" t="s">
        <v>467</v>
      </c>
      <c r="J15" s="121" t="s">
        <v>502</v>
      </c>
      <c r="K15" s="266"/>
      <c r="L15" s="267"/>
      <c r="M15" s="263" t="s">
        <v>503</v>
      </c>
      <c r="N15" s="285" t="s">
        <v>504</v>
      </c>
      <c r="P15" s="268"/>
    </row>
    <row r="16" spans="1:16" ht="132" x14ac:dyDescent="0.25">
      <c r="A16" s="269">
        <v>10</v>
      </c>
      <c r="B16" s="287" t="s">
        <v>505</v>
      </c>
      <c r="C16" s="263" t="s">
        <v>506</v>
      </c>
      <c r="D16" s="263" t="s">
        <v>67</v>
      </c>
      <c r="E16" s="263" t="s">
        <v>67</v>
      </c>
      <c r="F16" s="281">
        <v>2017</v>
      </c>
      <c r="G16" s="282">
        <v>11990.6</v>
      </c>
      <c r="H16" s="282">
        <v>11990.6</v>
      </c>
      <c r="I16" s="263" t="s">
        <v>467</v>
      </c>
      <c r="J16" s="263" t="s">
        <v>75</v>
      </c>
      <c r="K16" s="266"/>
      <c r="L16" s="284"/>
      <c r="M16" s="263" t="s">
        <v>507</v>
      </c>
      <c r="N16" s="285" t="s">
        <v>508</v>
      </c>
      <c r="P16" s="268"/>
    </row>
    <row r="17" spans="1:16" ht="47.25" x14ac:dyDescent="0.25">
      <c r="A17" s="278">
        <v>11</v>
      </c>
      <c r="B17" s="121" t="s">
        <v>509</v>
      </c>
      <c r="C17" s="263" t="s">
        <v>510</v>
      </c>
      <c r="D17" s="263" t="s">
        <v>67</v>
      </c>
      <c r="E17" s="263" t="s">
        <v>67</v>
      </c>
      <c r="F17" s="281">
        <v>2017</v>
      </c>
      <c r="G17" s="282">
        <v>945</v>
      </c>
      <c r="H17" s="282">
        <v>777.9</v>
      </c>
      <c r="I17" s="263" t="s">
        <v>467</v>
      </c>
      <c r="J17" s="263" t="s">
        <v>75</v>
      </c>
      <c r="K17" s="266"/>
      <c r="L17" s="284"/>
      <c r="M17" s="288" t="s">
        <v>511</v>
      </c>
      <c r="N17" s="285" t="s">
        <v>512</v>
      </c>
      <c r="P17" s="268"/>
    </row>
    <row r="18" spans="1:16" ht="63" x14ac:dyDescent="0.25">
      <c r="A18" s="269">
        <v>12</v>
      </c>
      <c r="B18" s="121" t="s">
        <v>513</v>
      </c>
      <c r="C18" s="263" t="s">
        <v>510</v>
      </c>
      <c r="D18" s="263" t="s">
        <v>67</v>
      </c>
      <c r="E18" s="263" t="s">
        <v>67</v>
      </c>
      <c r="F18" s="281">
        <v>2017</v>
      </c>
      <c r="G18" s="282">
        <v>922</v>
      </c>
      <c r="H18" s="282">
        <v>922</v>
      </c>
      <c r="I18" s="263" t="s">
        <v>467</v>
      </c>
      <c r="J18" s="263" t="s">
        <v>75</v>
      </c>
      <c r="K18" s="266"/>
      <c r="L18" s="284"/>
      <c r="M18" s="288" t="s">
        <v>514</v>
      </c>
      <c r="N18" s="285" t="s">
        <v>512</v>
      </c>
      <c r="P18" s="268"/>
    </row>
    <row r="19" spans="1:16" ht="47.25" x14ac:dyDescent="0.25">
      <c r="A19" s="278">
        <v>13</v>
      </c>
      <c r="B19" s="121" t="s">
        <v>515</v>
      </c>
      <c r="C19" s="263" t="s">
        <v>510</v>
      </c>
      <c r="D19" s="263" t="s">
        <v>67</v>
      </c>
      <c r="E19" s="263" t="s">
        <v>67</v>
      </c>
      <c r="F19" s="281">
        <v>2017</v>
      </c>
      <c r="G19" s="282">
        <v>1252.2</v>
      </c>
      <c r="H19" s="282">
        <v>1237.4000000000001</v>
      </c>
      <c r="I19" s="263" t="s">
        <v>467</v>
      </c>
      <c r="J19" s="263" t="s">
        <v>75</v>
      </c>
      <c r="K19" s="266"/>
      <c r="L19" s="284"/>
      <c r="M19" s="288" t="s">
        <v>516</v>
      </c>
      <c r="N19" s="285" t="s">
        <v>512</v>
      </c>
      <c r="P19" s="268"/>
    </row>
    <row r="20" spans="1:16" ht="94.5" x14ac:dyDescent="0.25">
      <c r="A20" s="269">
        <v>14</v>
      </c>
      <c r="B20" s="121" t="s">
        <v>517</v>
      </c>
      <c r="C20" s="263" t="s">
        <v>518</v>
      </c>
      <c r="D20" s="263" t="s">
        <v>67</v>
      </c>
      <c r="E20" s="263" t="s">
        <v>117</v>
      </c>
      <c r="F20" s="281" t="s">
        <v>519</v>
      </c>
      <c r="G20" s="282">
        <v>721.3</v>
      </c>
      <c r="H20" s="282">
        <v>721.3</v>
      </c>
      <c r="I20" s="263" t="s">
        <v>467</v>
      </c>
      <c r="J20" s="289" t="s">
        <v>520</v>
      </c>
      <c r="K20" s="275"/>
      <c r="L20" s="290"/>
      <c r="M20" s="263" t="s">
        <v>521</v>
      </c>
      <c r="N20" s="275"/>
      <c r="P20" s="268"/>
    </row>
    <row r="21" spans="1:16" ht="157.5" x14ac:dyDescent="0.25">
      <c r="A21" s="278">
        <v>15</v>
      </c>
      <c r="B21" s="121" t="s">
        <v>522</v>
      </c>
      <c r="C21" s="263" t="s">
        <v>523</v>
      </c>
      <c r="D21" s="263" t="s">
        <v>67</v>
      </c>
      <c r="E21" s="263" t="s">
        <v>117</v>
      </c>
      <c r="F21" s="281" t="s">
        <v>524</v>
      </c>
      <c r="G21" s="282">
        <v>210.07</v>
      </c>
      <c r="H21" s="282">
        <v>210.07</v>
      </c>
      <c r="I21" s="263" t="s">
        <v>467</v>
      </c>
      <c r="J21" s="264" t="s">
        <v>75</v>
      </c>
      <c r="K21" s="275"/>
      <c r="L21" s="290"/>
      <c r="M21" s="291" t="s">
        <v>525</v>
      </c>
      <c r="N21" s="275"/>
      <c r="P21" s="268"/>
    </row>
    <row r="22" spans="1:16" ht="78.75" x14ac:dyDescent="0.25">
      <c r="A22" s="269">
        <v>16</v>
      </c>
      <c r="B22" s="121" t="s">
        <v>526</v>
      </c>
      <c r="C22" s="263" t="s">
        <v>523</v>
      </c>
      <c r="D22" s="263" t="s">
        <v>67</v>
      </c>
      <c r="E22" s="263" t="s">
        <v>67</v>
      </c>
      <c r="F22" s="281" t="s">
        <v>519</v>
      </c>
      <c r="G22" s="282">
        <v>56884.3</v>
      </c>
      <c r="H22" s="282">
        <v>56884.3</v>
      </c>
      <c r="I22" s="263" t="s">
        <v>496</v>
      </c>
      <c r="J22" s="264" t="s">
        <v>75</v>
      </c>
      <c r="K22" s="275"/>
      <c r="L22" s="290"/>
      <c r="M22" s="291" t="s">
        <v>527</v>
      </c>
      <c r="N22" s="275"/>
      <c r="P22" s="268"/>
    </row>
    <row r="23" spans="1:16" ht="78.75" x14ac:dyDescent="0.25">
      <c r="A23" s="278">
        <v>17</v>
      </c>
      <c r="B23" s="292" t="s">
        <v>528</v>
      </c>
      <c r="C23" s="263" t="s">
        <v>529</v>
      </c>
      <c r="D23" s="263" t="s">
        <v>67</v>
      </c>
      <c r="E23" s="263" t="s">
        <v>67</v>
      </c>
      <c r="F23" s="281" t="s">
        <v>530</v>
      </c>
      <c r="G23" s="282">
        <v>28765.3</v>
      </c>
      <c r="H23" s="282">
        <v>28735.4</v>
      </c>
      <c r="I23" s="263" t="s">
        <v>496</v>
      </c>
      <c r="J23" s="264" t="s">
        <v>75</v>
      </c>
      <c r="K23" s="266"/>
      <c r="L23" s="267"/>
      <c r="M23" s="288" t="s">
        <v>531</v>
      </c>
      <c r="N23" s="266"/>
      <c r="P23" s="268"/>
    </row>
    <row r="24" spans="1:16" ht="78.75" x14ac:dyDescent="0.25">
      <c r="A24" s="269">
        <v>18</v>
      </c>
      <c r="B24" s="292" t="s">
        <v>532</v>
      </c>
      <c r="C24" s="263" t="s">
        <v>533</v>
      </c>
      <c r="D24" s="263" t="s">
        <v>67</v>
      </c>
      <c r="E24" s="263" t="s">
        <v>67</v>
      </c>
      <c r="F24" s="281" t="s">
        <v>530</v>
      </c>
      <c r="G24" s="293">
        <v>15055.9</v>
      </c>
      <c r="H24" s="293">
        <v>15055</v>
      </c>
      <c r="I24" s="263" t="s">
        <v>496</v>
      </c>
      <c r="J24" s="264" t="s">
        <v>75</v>
      </c>
      <c r="K24" s="266"/>
      <c r="L24" s="267"/>
      <c r="M24" s="288" t="s">
        <v>534</v>
      </c>
      <c r="N24" s="285" t="s">
        <v>535</v>
      </c>
      <c r="P24" s="268"/>
    </row>
    <row r="25" spans="1:16" ht="94.5" x14ac:dyDescent="0.25">
      <c r="A25" s="278">
        <v>19</v>
      </c>
      <c r="B25" s="292" t="s">
        <v>536</v>
      </c>
      <c r="C25" s="263" t="s">
        <v>529</v>
      </c>
      <c r="D25" s="263" t="s">
        <v>67</v>
      </c>
      <c r="E25" s="263" t="s">
        <v>67</v>
      </c>
      <c r="F25" s="281" t="s">
        <v>530</v>
      </c>
      <c r="G25" s="282">
        <v>9054.6</v>
      </c>
      <c r="H25" s="282">
        <v>9023</v>
      </c>
      <c r="I25" s="263" t="s">
        <v>496</v>
      </c>
      <c r="J25" s="264" t="s">
        <v>75</v>
      </c>
      <c r="K25" s="266"/>
      <c r="L25" s="267"/>
      <c r="M25" s="288" t="s">
        <v>537</v>
      </c>
      <c r="N25" s="285" t="s">
        <v>538</v>
      </c>
      <c r="P25" s="268"/>
    </row>
    <row r="26" spans="1:16" ht="78.75" x14ac:dyDescent="0.25">
      <c r="A26" s="269">
        <v>20</v>
      </c>
      <c r="B26" s="270" t="s">
        <v>539</v>
      </c>
      <c r="C26" s="263" t="s">
        <v>465</v>
      </c>
      <c r="D26" s="263" t="s">
        <v>43</v>
      </c>
      <c r="E26" s="263" t="s">
        <v>117</v>
      </c>
      <c r="F26" s="281">
        <v>2017</v>
      </c>
      <c r="G26" s="282">
        <v>1451</v>
      </c>
      <c r="H26" s="282">
        <v>690.5</v>
      </c>
      <c r="I26" s="263" t="s">
        <v>496</v>
      </c>
      <c r="J26" s="283" t="s">
        <v>540</v>
      </c>
      <c r="K26" s="266"/>
      <c r="L26" s="284"/>
      <c r="M26" s="263" t="s">
        <v>541</v>
      </c>
      <c r="N26" s="266"/>
      <c r="P26" s="268"/>
    </row>
    <row r="27" spans="1:16" ht="141.75" x14ac:dyDescent="0.25">
      <c r="A27" s="278">
        <v>21</v>
      </c>
      <c r="B27" s="270" t="s">
        <v>542</v>
      </c>
      <c r="C27" s="263" t="s">
        <v>490</v>
      </c>
      <c r="D27" s="263" t="s">
        <v>43</v>
      </c>
      <c r="E27" s="263" t="s">
        <v>117</v>
      </c>
      <c r="F27" s="264" t="s">
        <v>543</v>
      </c>
      <c r="G27" s="265">
        <v>0.97</v>
      </c>
      <c r="H27" s="282">
        <v>1</v>
      </c>
      <c r="I27" s="263" t="s">
        <v>496</v>
      </c>
      <c r="J27" s="283" t="s">
        <v>544</v>
      </c>
      <c r="K27" s="266"/>
      <c r="L27" s="284"/>
      <c r="M27" s="263" t="s">
        <v>545</v>
      </c>
      <c r="N27" s="285" t="s">
        <v>546</v>
      </c>
      <c r="P27" s="268"/>
    </row>
    <row r="28" spans="1:16" ht="63" x14ac:dyDescent="0.25">
      <c r="A28" s="269">
        <v>22</v>
      </c>
      <c r="B28" s="121" t="s">
        <v>547</v>
      </c>
      <c r="C28" s="263" t="s">
        <v>533</v>
      </c>
      <c r="D28" s="263" t="s">
        <v>67</v>
      </c>
      <c r="E28" s="263" t="s">
        <v>117</v>
      </c>
      <c r="F28" s="264" t="s">
        <v>519</v>
      </c>
      <c r="G28" s="265">
        <v>1731</v>
      </c>
      <c r="H28" s="282">
        <v>1696</v>
      </c>
      <c r="I28" s="263" t="s">
        <v>467</v>
      </c>
      <c r="J28" s="95" t="s">
        <v>548</v>
      </c>
      <c r="K28" s="266"/>
      <c r="L28" s="284"/>
      <c r="M28" s="288" t="s">
        <v>549</v>
      </c>
      <c r="N28" s="266"/>
      <c r="P28" s="268"/>
    </row>
    <row r="29" spans="1:16" ht="126" x14ac:dyDescent="0.25">
      <c r="A29" s="278">
        <v>23</v>
      </c>
      <c r="B29" s="285" t="s">
        <v>550</v>
      </c>
      <c r="C29" s="263" t="s">
        <v>533</v>
      </c>
      <c r="D29" s="263" t="s">
        <v>67</v>
      </c>
      <c r="E29" s="263" t="s">
        <v>117</v>
      </c>
      <c r="F29" s="281" t="s">
        <v>530</v>
      </c>
      <c r="G29" s="282">
        <v>1216.9000000000001</v>
      </c>
      <c r="H29" s="282">
        <v>1180.5</v>
      </c>
      <c r="I29" s="294" t="s">
        <v>551</v>
      </c>
      <c r="J29" s="121" t="s">
        <v>552</v>
      </c>
      <c r="K29" s="266"/>
      <c r="L29" s="284"/>
      <c r="M29" s="288" t="s">
        <v>553</v>
      </c>
      <c r="N29" s="274"/>
      <c r="P29" s="268"/>
    </row>
    <row r="30" spans="1:16" ht="78.75" x14ac:dyDescent="0.25">
      <c r="A30" s="269">
        <v>24</v>
      </c>
      <c r="B30" s="295" t="s">
        <v>554</v>
      </c>
      <c r="C30" s="263" t="s">
        <v>465</v>
      </c>
      <c r="D30" s="263" t="s">
        <v>67</v>
      </c>
      <c r="E30" s="296" t="s">
        <v>67</v>
      </c>
      <c r="F30" s="281" t="s">
        <v>519</v>
      </c>
      <c r="G30" s="282">
        <v>21162.400000000001</v>
      </c>
      <c r="H30" s="282">
        <v>14515.8</v>
      </c>
      <c r="I30" s="263" t="s">
        <v>467</v>
      </c>
      <c r="J30" s="297" t="s">
        <v>555</v>
      </c>
      <c r="K30" s="266"/>
      <c r="L30" s="284"/>
      <c r="M30" s="298" t="s">
        <v>556</v>
      </c>
      <c r="N30" s="266"/>
      <c r="P30" s="268"/>
    </row>
    <row r="31" spans="1:16" x14ac:dyDescent="0.25">
      <c r="G31" s="268"/>
      <c r="H31" s="268"/>
    </row>
    <row r="33" spans="7:12" s="260" customFormat="1" x14ac:dyDescent="0.25">
      <c r="G33" s="268"/>
      <c r="H33" s="268"/>
      <c r="I33" s="268"/>
      <c r="J33" s="268"/>
      <c r="K33" s="268"/>
      <c r="L33" s="268"/>
    </row>
    <row r="35" spans="7:12" s="260" customFormat="1" x14ac:dyDescent="0.25">
      <c r="G35" s="268"/>
      <c r="H35" s="268"/>
      <c r="L35" s="268"/>
    </row>
  </sheetData>
  <mergeCells count="14">
    <mergeCell ref="I5:I6"/>
    <mergeCell ref="J5:J6"/>
    <mergeCell ref="K5:M5"/>
    <mergeCell ref="N5:N6"/>
    <mergeCell ref="A2:K2"/>
    <mergeCell ref="A3:K3"/>
    <mergeCell ref="A5:A6"/>
    <mergeCell ref="B5:B6"/>
    <mergeCell ref="C5:C6"/>
    <mergeCell ref="D5:D6"/>
    <mergeCell ref="E5:E6"/>
    <mergeCell ref="F5:F6"/>
    <mergeCell ref="G5:G6"/>
    <mergeCell ref="H5: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sqref="A1:J1"/>
    </sheetView>
  </sheetViews>
  <sheetFormatPr defaultRowHeight="15" x14ac:dyDescent="0.25"/>
  <cols>
    <col min="1" max="1" width="9.140625" style="216"/>
    <col min="2" max="2" width="64.5703125" style="216" customWidth="1"/>
    <col min="3" max="3" width="27.28515625" style="216" customWidth="1"/>
    <col min="4" max="4" width="22.28515625" style="216" customWidth="1"/>
    <col min="5" max="5" width="26.7109375" style="216" customWidth="1"/>
    <col min="6" max="6" width="9.140625" style="216"/>
    <col min="7" max="7" width="20" style="216" customWidth="1"/>
    <col min="8" max="8" width="30.140625" style="216" customWidth="1"/>
    <col min="9" max="9" width="70.140625" style="216" customWidth="1"/>
    <col min="10" max="10" width="15.85546875" style="216" customWidth="1"/>
    <col min="11" max="11" width="26.140625" style="216" customWidth="1"/>
    <col min="12" max="12" width="20" style="216" customWidth="1"/>
    <col min="13" max="13" width="62.85546875" style="216" customWidth="1"/>
    <col min="14" max="16384" width="9.140625" style="216"/>
  </cols>
  <sheetData>
    <row r="1" spans="1:13" ht="43.5" customHeight="1" x14ac:dyDescent="0.25">
      <c r="A1" s="255" t="s">
        <v>557</v>
      </c>
      <c r="B1" s="255"/>
      <c r="C1" s="255"/>
      <c r="D1" s="255"/>
      <c r="E1" s="255"/>
      <c r="F1" s="255"/>
      <c r="G1" s="255"/>
      <c r="H1" s="255"/>
      <c r="I1" s="255"/>
      <c r="J1" s="255"/>
    </row>
    <row r="2" spans="1:13" ht="63" customHeight="1" x14ac:dyDescent="0.25">
      <c r="A2" s="202" t="s">
        <v>0</v>
      </c>
      <c r="B2" s="202" t="s">
        <v>1</v>
      </c>
      <c r="C2" s="202" t="s">
        <v>2</v>
      </c>
      <c r="D2" s="202" t="s">
        <v>444</v>
      </c>
      <c r="E2" s="202" t="s">
        <v>445</v>
      </c>
      <c r="F2" s="308" t="s">
        <v>446</v>
      </c>
      <c r="G2" s="309"/>
      <c r="H2" s="227" t="s">
        <v>447</v>
      </c>
      <c r="I2" s="227" t="s">
        <v>308</v>
      </c>
      <c r="J2" s="150" t="s">
        <v>309</v>
      </c>
      <c r="K2" s="150"/>
      <c r="L2" s="150"/>
      <c r="M2" s="227" t="s">
        <v>36</v>
      </c>
    </row>
    <row r="3" spans="1:13" ht="87.75" customHeight="1" x14ac:dyDescent="0.25">
      <c r="A3" s="204"/>
      <c r="B3" s="204"/>
      <c r="C3" s="204"/>
      <c r="D3" s="204"/>
      <c r="E3" s="204"/>
      <c r="F3" s="310"/>
      <c r="G3" s="311"/>
      <c r="H3" s="236"/>
      <c r="I3" s="233"/>
      <c r="J3" s="151" t="s">
        <v>310</v>
      </c>
      <c r="K3" s="151" t="s">
        <v>311</v>
      </c>
      <c r="L3" s="151" t="s">
        <v>39</v>
      </c>
      <c r="M3" s="233"/>
    </row>
    <row r="4" spans="1:13" ht="110.25" x14ac:dyDescent="0.25">
      <c r="A4" s="206">
        <v>1</v>
      </c>
      <c r="B4" s="306" t="s">
        <v>558</v>
      </c>
      <c r="C4" s="206" t="s">
        <v>559</v>
      </c>
      <c r="D4" s="206" t="s">
        <v>67</v>
      </c>
      <c r="E4" s="206" t="s">
        <v>117</v>
      </c>
      <c r="F4" s="206">
        <v>2011</v>
      </c>
      <c r="G4" s="206">
        <v>2019</v>
      </c>
      <c r="H4" s="307">
        <v>237545.60000000001</v>
      </c>
      <c r="I4" s="312" t="s">
        <v>565</v>
      </c>
      <c r="J4" s="307" t="s">
        <v>562</v>
      </c>
      <c r="K4" s="307"/>
      <c r="L4" s="307" t="s">
        <v>563</v>
      </c>
      <c r="M4" s="312" t="s">
        <v>564</v>
      </c>
    </row>
    <row r="5" spans="1:13" ht="110.25" x14ac:dyDescent="0.25">
      <c r="A5" s="206">
        <v>2</v>
      </c>
      <c r="B5" s="306" t="s">
        <v>560</v>
      </c>
      <c r="C5" s="206" t="s">
        <v>559</v>
      </c>
      <c r="D5" s="206" t="s">
        <v>67</v>
      </c>
      <c r="E5" s="206" t="s">
        <v>67</v>
      </c>
      <c r="F5" s="206">
        <v>2017</v>
      </c>
      <c r="G5" s="206">
        <v>2019</v>
      </c>
      <c r="H5" s="307">
        <v>904858.2</v>
      </c>
      <c r="I5" s="312" t="s">
        <v>566</v>
      </c>
      <c r="J5" s="307" t="s">
        <v>567</v>
      </c>
      <c r="K5" s="307"/>
      <c r="L5" s="307" t="s">
        <v>568</v>
      </c>
      <c r="M5" s="307"/>
    </row>
    <row r="6" spans="1:13" ht="78.75" x14ac:dyDescent="0.25">
      <c r="A6" s="206">
        <v>3</v>
      </c>
      <c r="B6" s="306" t="s">
        <v>561</v>
      </c>
      <c r="C6" s="206" t="s">
        <v>559</v>
      </c>
      <c r="D6" s="206" t="s">
        <v>67</v>
      </c>
      <c r="E6" s="206" t="s">
        <v>117</v>
      </c>
      <c r="F6" s="206">
        <v>2014</v>
      </c>
      <c r="G6" s="206">
        <v>2019</v>
      </c>
      <c r="H6" s="307">
        <v>387395</v>
      </c>
      <c r="I6" s="312" t="s">
        <v>569</v>
      </c>
      <c r="J6" s="307" t="s">
        <v>570</v>
      </c>
      <c r="K6" s="307"/>
      <c r="L6" s="307" t="s">
        <v>571</v>
      </c>
      <c r="M6" s="307"/>
    </row>
  </sheetData>
  <mergeCells count="11">
    <mergeCell ref="A2:A3"/>
    <mergeCell ref="I2:I3"/>
    <mergeCell ref="M2:M3"/>
    <mergeCell ref="H2:H3"/>
    <mergeCell ref="F2:G3"/>
    <mergeCell ref="E2:E3"/>
    <mergeCell ref="A1:J1"/>
    <mergeCell ref="J2:L2"/>
    <mergeCell ref="D2:D3"/>
    <mergeCell ref="C2:C3"/>
    <mergeCell ref="B2:B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sqref="A1:I1"/>
    </sheetView>
  </sheetViews>
  <sheetFormatPr defaultRowHeight="15" x14ac:dyDescent="0.25"/>
  <cols>
    <col min="2" max="2" width="41.7109375" customWidth="1"/>
    <col min="3" max="3" width="28" customWidth="1"/>
    <col min="4" max="4" width="24.140625" customWidth="1"/>
    <col min="5" max="5" width="34" customWidth="1"/>
    <col min="8" max="8" width="26.42578125" customWidth="1"/>
    <col min="9" max="9" width="27.7109375" customWidth="1"/>
    <col min="10" max="10" width="30.42578125" customWidth="1"/>
    <col min="11" max="11" width="37.85546875" customWidth="1"/>
  </cols>
  <sheetData>
    <row r="1" spans="1:11" ht="18.75" x14ac:dyDescent="0.25">
      <c r="A1" s="88" t="s">
        <v>572</v>
      </c>
      <c r="B1" s="88"/>
      <c r="C1" s="88"/>
      <c r="D1" s="88"/>
      <c r="E1" s="88"/>
      <c r="F1" s="88"/>
      <c r="G1" s="88"/>
      <c r="H1" s="88"/>
      <c r="I1" s="88"/>
      <c r="J1" s="314"/>
      <c r="K1" s="314"/>
    </row>
    <row r="2" spans="1:11" ht="15.75" customHeight="1" x14ac:dyDescent="0.25">
      <c r="A2" s="150" t="s">
        <v>0</v>
      </c>
      <c r="B2" s="150" t="s">
        <v>1</v>
      </c>
      <c r="C2" s="150" t="s">
        <v>2</v>
      </c>
      <c r="D2" s="150" t="s">
        <v>304</v>
      </c>
      <c r="E2" s="150" t="s">
        <v>597</v>
      </c>
      <c r="F2" s="150" t="s">
        <v>5</v>
      </c>
      <c r="G2" s="150"/>
      <c r="H2" s="150" t="s">
        <v>306</v>
      </c>
      <c r="I2" s="150" t="s">
        <v>7</v>
      </c>
      <c r="J2" s="150" t="s">
        <v>588</v>
      </c>
      <c r="K2" s="150" t="s">
        <v>589</v>
      </c>
    </row>
    <row r="3" spans="1:11" ht="74.25" customHeight="1" x14ac:dyDescent="0.25">
      <c r="A3" s="150"/>
      <c r="B3" s="150"/>
      <c r="C3" s="150"/>
      <c r="D3" s="150"/>
      <c r="E3" s="150"/>
      <c r="F3" s="150"/>
      <c r="G3" s="150"/>
      <c r="H3" s="150"/>
      <c r="I3" s="150"/>
      <c r="J3" s="150"/>
      <c r="K3" s="150"/>
    </row>
    <row r="4" spans="1:11" ht="47.25" x14ac:dyDescent="0.25">
      <c r="A4" s="93">
        <v>1</v>
      </c>
      <c r="B4" s="8" t="s">
        <v>573</v>
      </c>
      <c r="C4" s="93" t="s">
        <v>574</v>
      </c>
      <c r="D4" s="93" t="s">
        <v>575</v>
      </c>
      <c r="E4" s="93" t="s">
        <v>13</v>
      </c>
      <c r="F4" s="93">
        <v>2017</v>
      </c>
      <c r="G4" s="93">
        <v>2020</v>
      </c>
      <c r="H4" s="313">
        <v>263761.7</v>
      </c>
      <c r="I4" s="92" t="s">
        <v>585</v>
      </c>
      <c r="J4" s="119" t="s">
        <v>21</v>
      </c>
      <c r="K4" s="119" t="s">
        <v>592</v>
      </c>
    </row>
    <row r="5" spans="1:11" s="216" customFormat="1" ht="63" x14ac:dyDescent="0.25">
      <c r="A5" s="93">
        <v>2</v>
      </c>
      <c r="B5" s="8" t="s">
        <v>577</v>
      </c>
      <c r="C5" s="93" t="s">
        <v>574</v>
      </c>
      <c r="D5" s="93" t="s">
        <v>575</v>
      </c>
      <c r="E5" s="93" t="s">
        <v>13</v>
      </c>
      <c r="F5" s="93">
        <v>2017</v>
      </c>
      <c r="G5" s="93">
        <v>2020</v>
      </c>
      <c r="H5" s="313">
        <v>172835.7</v>
      </c>
      <c r="I5" s="92" t="s">
        <v>585</v>
      </c>
      <c r="J5" s="119" t="s">
        <v>21</v>
      </c>
      <c r="K5" s="119" t="s">
        <v>593</v>
      </c>
    </row>
    <row r="6" spans="1:11" s="216" customFormat="1" ht="47.25" x14ac:dyDescent="0.25">
      <c r="A6" s="93">
        <v>3</v>
      </c>
      <c r="B6" s="8" t="s">
        <v>578</v>
      </c>
      <c r="C6" s="93" t="s">
        <v>574</v>
      </c>
      <c r="D6" s="93" t="s">
        <v>13</v>
      </c>
      <c r="E6" s="93" t="s">
        <v>576</v>
      </c>
      <c r="F6" s="93">
        <v>2017</v>
      </c>
      <c r="G6" s="93">
        <v>2017</v>
      </c>
      <c r="H6" s="313">
        <v>107670</v>
      </c>
      <c r="I6" s="92" t="s">
        <v>51</v>
      </c>
      <c r="J6" s="119" t="s">
        <v>590</v>
      </c>
      <c r="K6" s="119" t="s">
        <v>594</v>
      </c>
    </row>
    <row r="7" spans="1:11" s="216" customFormat="1" ht="31.5" x14ac:dyDescent="0.25">
      <c r="A7" s="93">
        <v>4</v>
      </c>
      <c r="B7" s="8" t="s">
        <v>579</v>
      </c>
      <c r="C7" s="93" t="s">
        <v>574</v>
      </c>
      <c r="D7" s="93" t="s">
        <v>13</v>
      </c>
      <c r="E7" s="93" t="s">
        <v>576</v>
      </c>
      <c r="F7" s="93">
        <v>2017</v>
      </c>
      <c r="G7" s="93">
        <v>2017</v>
      </c>
      <c r="H7" s="313">
        <v>105230</v>
      </c>
      <c r="I7" s="92" t="s">
        <v>51</v>
      </c>
      <c r="J7" s="119" t="s">
        <v>21</v>
      </c>
      <c r="K7" s="119" t="s">
        <v>594</v>
      </c>
    </row>
    <row r="8" spans="1:11" s="216" customFormat="1" ht="31.5" x14ac:dyDescent="0.25">
      <c r="A8" s="93">
        <v>5</v>
      </c>
      <c r="B8" s="8" t="s">
        <v>580</v>
      </c>
      <c r="C8" s="93" t="s">
        <v>574</v>
      </c>
      <c r="D8" s="93" t="s">
        <v>13</v>
      </c>
      <c r="E8" s="93" t="s">
        <v>576</v>
      </c>
      <c r="F8" s="93">
        <v>2017</v>
      </c>
      <c r="G8" s="93">
        <v>2017</v>
      </c>
      <c r="H8" s="313">
        <v>153990</v>
      </c>
      <c r="I8" s="92" t="s">
        <v>51</v>
      </c>
      <c r="J8" s="119" t="s">
        <v>21</v>
      </c>
      <c r="K8" s="119" t="s">
        <v>594</v>
      </c>
    </row>
    <row r="9" spans="1:11" s="216" customFormat="1" ht="31.5" x14ac:dyDescent="0.25">
      <c r="A9" s="93">
        <v>6</v>
      </c>
      <c r="B9" s="8" t="s">
        <v>581</v>
      </c>
      <c r="C9" s="93" t="s">
        <v>574</v>
      </c>
      <c r="D9" s="93" t="s">
        <v>13</v>
      </c>
      <c r="E9" s="93" t="s">
        <v>576</v>
      </c>
      <c r="F9" s="93">
        <v>2017</v>
      </c>
      <c r="G9" s="93">
        <v>2017</v>
      </c>
      <c r="H9" s="313">
        <v>132030</v>
      </c>
      <c r="I9" s="92" t="s">
        <v>51</v>
      </c>
      <c r="J9" s="119" t="s">
        <v>591</v>
      </c>
      <c r="K9" s="119" t="s">
        <v>594</v>
      </c>
    </row>
    <row r="10" spans="1:11" s="216" customFormat="1" ht="63" x14ac:dyDescent="0.25">
      <c r="A10" s="93">
        <v>7</v>
      </c>
      <c r="B10" s="8" t="s">
        <v>582</v>
      </c>
      <c r="C10" s="93" t="s">
        <v>574</v>
      </c>
      <c r="D10" s="93" t="s">
        <v>13</v>
      </c>
      <c r="E10" s="93" t="s">
        <v>13</v>
      </c>
      <c r="F10" s="93">
        <v>2012</v>
      </c>
      <c r="G10" s="93">
        <v>2018</v>
      </c>
      <c r="H10" s="313">
        <v>160143.20000000001</v>
      </c>
      <c r="I10" s="92" t="s">
        <v>230</v>
      </c>
      <c r="J10" s="119" t="s">
        <v>21</v>
      </c>
      <c r="K10" s="144" t="s">
        <v>595</v>
      </c>
    </row>
    <row r="11" spans="1:11" s="216" customFormat="1" ht="63" x14ac:dyDescent="0.25">
      <c r="A11" s="93">
        <v>8</v>
      </c>
      <c r="B11" s="8" t="s">
        <v>583</v>
      </c>
      <c r="C11" s="93" t="s">
        <v>574</v>
      </c>
      <c r="D11" s="93" t="s">
        <v>13</v>
      </c>
      <c r="E11" s="93" t="s">
        <v>13</v>
      </c>
      <c r="F11" s="93">
        <v>2012</v>
      </c>
      <c r="G11" s="93">
        <v>2018</v>
      </c>
      <c r="H11" s="313">
        <v>176519.8</v>
      </c>
      <c r="I11" s="92" t="s">
        <v>230</v>
      </c>
      <c r="J11" s="119" t="s">
        <v>21</v>
      </c>
      <c r="K11" s="144" t="s">
        <v>596</v>
      </c>
    </row>
    <row r="12" spans="1:11" s="216" customFormat="1" ht="47.25" x14ac:dyDescent="0.25">
      <c r="A12" s="93">
        <v>9</v>
      </c>
      <c r="B12" s="8" t="s">
        <v>587</v>
      </c>
      <c r="C12" s="93" t="s">
        <v>574</v>
      </c>
      <c r="D12" s="93" t="s">
        <v>575</v>
      </c>
      <c r="E12" s="93" t="s">
        <v>575</v>
      </c>
      <c r="F12" s="93">
        <v>2011</v>
      </c>
      <c r="G12" s="93">
        <v>2022</v>
      </c>
      <c r="H12" s="313" t="s">
        <v>584</v>
      </c>
      <c r="I12" s="92" t="s">
        <v>586</v>
      </c>
      <c r="J12" s="119" t="s">
        <v>21</v>
      </c>
      <c r="K12" s="119" t="s">
        <v>21</v>
      </c>
    </row>
  </sheetData>
  <mergeCells count="11">
    <mergeCell ref="J2:J3"/>
    <mergeCell ref="K2:K3"/>
    <mergeCell ref="A1:I1"/>
    <mergeCell ref="A2:A3"/>
    <mergeCell ref="B2:B3"/>
    <mergeCell ref="C2:C3"/>
    <mergeCell ref="D2:D3"/>
    <mergeCell ref="E2:E3"/>
    <mergeCell ref="F2:G3"/>
    <mergeCell ref="H2:H3"/>
    <mergeCell ref="I2:I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J5" sqref="J5"/>
    </sheetView>
  </sheetViews>
  <sheetFormatPr defaultRowHeight="15" x14ac:dyDescent="0.25"/>
  <cols>
    <col min="1" max="1" width="9.28515625" bestFit="1" customWidth="1"/>
    <col min="2" max="2" width="29.85546875" customWidth="1"/>
    <col min="3" max="3" width="21.85546875" customWidth="1"/>
    <col min="4" max="4" width="29.7109375" customWidth="1"/>
    <col min="5" max="5" width="27.42578125" customWidth="1"/>
    <col min="6" max="7" width="9.28515625" bestFit="1" customWidth="1"/>
    <col min="8" max="8" width="20.7109375" customWidth="1"/>
    <col min="9" max="9" width="25" customWidth="1"/>
    <col min="10" max="10" width="85.140625" customWidth="1"/>
    <col min="11" max="11" width="21.85546875" customWidth="1"/>
    <col min="12" max="12" width="26.7109375" customWidth="1"/>
    <col min="13" max="13" width="74.7109375" customWidth="1"/>
  </cols>
  <sheetData>
    <row r="1" spans="1:13" ht="37.5" customHeight="1" x14ac:dyDescent="0.25">
      <c r="A1" s="315" t="s">
        <v>609</v>
      </c>
      <c r="B1" s="315"/>
      <c r="C1" s="315"/>
      <c r="D1" s="315"/>
      <c r="E1" s="315"/>
      <c r="F1" s="315"/>
      <c r="G1" s="315"/>
      <c r="H1" s="315"/>
      <c r="I1" s="315"/>
      <c r="J1" s="315"/>
      <c r="K1" s="315"/>
      <c r="L1" s="315"/>
      <c r="M1" s="315"/>
    </row>
    <row r="2" spans="1:13" ht="110.25" x14ac:dyDescent="0.25">
      <c r="A2" s="201" t="s">
        <v>0</v>
      </c>
      <c r="B2" s="201" t="s">
        <v>1</v>
      </c>
      <c r="C2" s="201" t="s">
        <v>2</v>
      </c>
      <c r="D2" s="201" t="s">
        <v>598</v>
      </c>
      <c r="E2" s="201" t="s">
        <v>597</v>
      </c>
      <c r="F2" s="201" t="s">
        <v>5</v>
      </c>
      <c r="G2" s="201"/>
      <c r="H2" s="305" t="s">
        <v>599</v>
      </c>
      <c r="I2" s="201" t="s">
        <v>7</v>
      </c>
      <c r="J2" s="201" t="s">
        <v>8</v>
      </c>
      <c r="K2" s="201" t="s">
        <v>459</v>
      </c>
      <c r="L2" s="151" t="s">
        <v>601</v>
      </c>
      <c r="M2" s="201" t="s">
        <v>34</v>
      </c>
    </row>
    <row r="3" spans="1:13" ht="15.75" x14ac:dyDescent="0.25">
      <c r="A3" s="201"/>
      <c r="B3" s="201"/>
      <c r="C3" s="201"/>
      <c r="D3" s="201"/>
      <c r="E3" s="201"/>
      <c r="F3" s="201"/>
      <c r="G3" s="201"/>
      <c r="H3" s="305" t="s">
        <v>600</v>
      </c>
      <c r="I3" s="201"/>
      <c r="J3" s="201"/>
      <c r="K3" s="201"/>
      <c r="L3" s="151" t="s">
        <v>602</v>
      </c>
      <c r="M3" s="201"/>
    </row>
    <row r="4" spans="1:13" ht="15.75" x14ac:dyDescent="0.25">
      <c r="A4" s="2">
        <v>1</v>
      </c>
      <c r="B4" s="2">
        <v>2</v>
      </c>
      <c r="C4" s="2">
        <v>3</v>
      </c>
      <c r="D4" s="2">
        <v>4</v>
      </c>
      <c r="E4" s="2">
        <v>5</v>
      </c>
      <c r="F4" s="2">
        <v>6</v>
      </c>
      <c r="G4" s="2">
        <v>7</v>
      </c>
      <c r="H4" s="2">
        <v>8</v>
      </c>
      <c r="I4" s="2">
        <v>9</v>
      </c>
      <c r="J4" s="2">
        <v>10</v>
      </c>
      <c r="K4" s="2">
        <v>11</v>
      </c>
      <c r="L4" s="2">
        <v>12</v>
      </c>
      <c r="M4" s="2">
        <v>13</v>
      </c>
    </row>
    <row r="5" spans="1:13" ht="173.25" x14ac:dyDescent="0.25">
      <c r="A5" s="2">
        <v>1</v>
      </c>
      <c r="B5" s="316" t="s">
        <v>603</v>
      </c>
      <c r="C5" s="206" t="s">
        <v>604</v>
      </c>
      <c r="D5" s="206" t="s">
        <v>185</v>
      </c>
      <c r="E5" s="206" t="s">
        <v>185</v>
      </c>
      <c r="F5" s="2">
        <v>2016</v>
      </c>
      <c r="G5" s="2">
        <v>2017</v>
      </c>
      <c r="H5" s="307">
        <v>118347.3</v>
      </c>
      <c r="I5" s="316" t="s">
        <v>605</v>
      </c>
      <c r="J5" s="316" t="s">
        <v>606</v>
      </c>
      <c r="K5" s="316" t="s">
        <v>607</v>
      </c>
      <c r="L5" s="3">
        <v>43866.1</v>
      </c>
      <c r="M5" s="316" t="s">
        <v>608</v>
      </c>
    </row>
  </sheetData>
  <mergeCells count="11">
    <mergeCell ref="I2:I3"/>
    <mergeCell ref="J2:J3"/>
    <mergeCell ref="K2:K3"/>
    <mergeCell ref="M2:M3"/>
    <mergeCell ref="A1:M1"/>
    <mergeCell ref="A2:A3"/>
    <mergeCell ref="B2:B3"/>
    <mergeCell ref="C2:C3"/>
    <mergeCell ref="D2:D3"/>
    <mergeCell ref="E2:E3"/>
    <mergeCell ref="F2:G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tabSelected="1" workbookViewId="0">
      <selection activeCell="T15" sqref="T15"/>
    </sheetView>
  </sheetViews>
  <sheetFormatPr defaultRowHeight="15" x14ac:dyDescent="0.25"/>
  <sheetData>
    <row r="1" spans="1:9" ht="18.75" x14ac:dyDescent="0.25">
      <c r="A1" s="317"/>
      <c r="B1" s="317"/>
      <c r="C1" s="317"/>
      <c r="D1" s="317"/>
      <c r="E1" s="317"/>
      <c r="F1" s="317"/>
      <c r="G1" s="317"/>
      <c r="H1" s="317"/>
      <c r="I1" s="31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80" zoomScaleNormal="80" workbookViewId="0">
      <selection activeCell="D4" sqref="D4:D7"/>
    </sheetView>
  </sheetViews>
  <sheetFormatPr defaultRowHeight="15" x14ac:dyDescent="0.25"/>
  <cols>
    <col min="2" max="2" width="16.28515625" customWidth="1"/>
    <col min="3" max="3" width="18" customWidth="1"/>
    <col min="4" max="4" width="17.5703125" customWidth="1"/>
    <col min="5" max="5" width="21" customWidth="1"/>
    <col min="8" max="8" width="22.28515625" customWidth="1"/>
    <col min="9" max="9" width="25.7109375" customWidth="1"/>
    <col min="10" max="10" width="21" customWidth="1"/>
    <col min="11" max="11" width="29" customWidth="1"/>
    <col min="12" max="12" width="22.28515625" customWidth="1"/>
    <col min="13" max="13" width="23.140625" customWidth="1"/>
    <col min="14" max="14" width="19.85546875" customWidth="1"/>
    <col min="15" max="15" width="28.140625" customWidth="1"/>
  </cols>
  <sheetData>
    <row r="1" spans="1:15" ht="39.75" customHeight="1" x14ac:dyDescent="0.25">
      <c r="A1" s="11" t="s">
        <v>29</v>
      </c>
      <c r="B1" s="11"/>
      <c r="C1" s="11"/>
      <c r="D1" s="11"/>
      <c r="E1" s="11"/>
      <c r="F1" s="11"/>
      <c r="G1" s="11"/>
      <c r="H1" s="11"/>
      <c r="I1" s="11"/>
      <c r="J1" s="11"/>
      <c r="K1" s="11"/>
      <c r="L1" s="11"/>
      <c r="M1" s="11"/>
      <c r="N1" s="11"/>
      <c r="O1" s="11"/>
    </row>
    <row r="2" spans="1:15" ht="45.75" customHeight="1" x14ac:dyDescent="0.25">
      <c r="A2" s="43" t="s">
        <v>0</v>
      </c>
      <c r="B2" s="43" t="s">
        <v>1</v>
      </c>
      <c r="C2" s="43" t="s">
        <v>2</v>
      </c>
      <c r="D2" s="43" t="s">
        <v>30</v>
      </c>
      <c r="E2" s="43" t="s">
        <v>4</v>
      </c>
      <c r="F2" s="44" t="s">
        <v>31</v>
      </c>
      <c r="G2" s="45"/>
      <c r="H2" s="46" t="s">
        <v>32</v>
      </c>
      <c r="I2" s="46" t="s">
        <v>33</v>
      </c>
      <c r="J2" s="43" t="s">
        <v>7</v>
      </c>
      <c r="K2" s="43" t="s">
        <v>34</v>
      </c>
      <c r="L2" s="47" t="s">
        <v>35</v>
      </c>
      <c r="M2" s="47"/>
      <c r="N2" s="47"/>
      <c r="O2" s="47" t="s">
        <v>36</v>
      </c>
    </row>
    <row r="3" spans="1:15" ht="94.5" x14ac:dyDescent="0.25">
      <c r="A3" s="48"/>
      <c r="B3" s="48"/>
      <c r="C3" s="48"/>
      <c r="D3" s="48"/>
      <c r="E3" s="48"/>
      <c r="F3" s="49"/>
      <c r="G3" s="50"/>
      <c r="H3" s="51"/>
      <c r="I3" s="51"/>
      <c r="J3" s="48"/>
      <c r="K3" s="48"/>
      <c r="L3" s="52" t="s">
        <v>37</v>
      </c>
      <c r="M3" s="52" t="s">
        <v>38</v>
      </c>
      <c r="N3" s="53" t="s">
        <v>39</v>
      </c>
      <c r="O3" s="47"/>
    </row>
    <row r="4" spans="1:15" ht="78.75" x14ac:dyDescent="0.25">
      <c r="A4" s="12" t="s">
        <v>40</v>
      </c>
      <c r="B4" s="12" t="s">
        <v>41</v>
      </c>
      <c r="C4" s="12" t="s">
        <v>42</v>
      </c>
      <c r="D4" s="13" t="s">
        <v>43</v>
      </c>
      <c r="E4" s="13" t="s">
        <v>44</v>
      </c>
      <c r="F4" s="14">
        <v>2016</v>
      </c>
      <c r="G4" s="14">
        <v>2017</v>
      </c>
      <c r="H4" s="15">
        <v>0</v>
      </c>
      <c r="I4" s="15">
        <v>0</v>
      </c>
      <c r="J4" s="16" t="s">
        <v>45</v>
      </c>
      <c r="K4" s="17" t="s">
        <v>46</v>
      </c>
      <c r="L4" s="18" t="s">
        <v>47</v>
      </c>
      <c r="M4" s="12"/>
      <c r="N4" s="12" t="s">
        <v>48</v>
      </c>
      <c r="O4" s="19"/>
    </row>
    <row r="5" spans="1:15" ht="110.25" x14ac:dyDescent="0.25">
      <c r="A5" s="20"/>
      <c r="B5" s="20"/>
      <c r="C5" s="20"/>
      <c r="D5" s="13"/>
      <c r="E5" s="13"/>
      <c r="F5" s="14"/>
      <c r="G5" s="14"/>
      <c r="H5" s="15">
        <v>220.23</v>
      </c>
      <c r="I5" s="15">
        <v>220.23</v>
      </c>
      <c r="J5" s="16" t="s">
        <v>49</v>
      </c>
      <c r="K5" s="21" t="s">
        <v>50</v>
      </c>
      <c r="L5" s="22"/>
      <c r="M5" s="20"/>
      <c r="N5" s="20"/>
      <c r="O5" s="23"/>
    </row>
    <row r="6" spans="1:15" ht="220.5" x14ac:dyDescent="0.25">
      <c r="A6" s="20"/>
      <c r="B6" s="20"/>
      <c r="C6" s="20"/>
      <c r="D6" s="13"/>
      <c r="E6" s="13"/>
      <c r="F6" s="14"/>
      <c r="G6" s="14"/>
      <c r="H6" s="6">
        <v>319630</v>
      </c>
      <c r="I6" s="6">
        <v>319630</v>
      </c>
      <c r="J6" s="16" t="s">
        <v>51</v>
      </c>
      <c r="K6" s="21" t="s">
        <v>52</v>
      </c>
      <c r="L6" s="22"/>
      <c r="M6" s="20"/>
      <c r="N6" s="20"/>
      <c r="O6" s="23"/>
    </row>
    <row r="7" spans="1:15" ht="47.25" x14ac:dyDescent="0.25">
      <c r="A7" s="24"/>
      <c r="B7" s="24"/>
      <c r="C7" s="24"/>
      <c r="D7" s="13"/>
      <c r="E7" s="13"/>
      <c r="F7" s="14"/>
      <c r="G7" s="14"/>
      <c r="H7" s="25">
        <f>SUM(H4:H6)</f>
        <v>319850.23</v>
      </c>
      <c r="I7" s="25">
        <f>SUM(I4:I6)</f>
        <v>319850.23</v>
      </c>
      <c r="J7" s="26" t="s">
        <v>53</v>
      </c>
      <c r="K7" s="21" t="s">
        <v>54</v>
      </c>
      <c r="L7" s="27"/>
      <c r="M7" s="24"/>
      <c r="N7" s="24"/>
      <c r="O7" s="28"/>
    </row>
    <row r="8" spans="1:15" ht="15.75" x14ac:dyDescent="0.25">
      <c r="A8" s="12" t="s">
        <v>55</v>
      </c>
      <c r="B8" s="12" t="s">
        <v>56</v>
      </c>
      <c r="C8" s="12" t="s">
        <v>57</v>
      </c>
      <c r="D8" s="13" t="s">
        <v>43</v>
      </c>
      <c r="E8" s="13" t="s">
        <v>44</v>
      </c>
      <c r="F8" s="14">
        <v>2015</v>
      </c>
      <c r="G8" s="14">
        <v>2018</v>
      </c>
      <c r="H8" s="15">
        <v>0</v>
      </c>
      <c r="I8" s="15">
        <v>0</v>
      </c>
      <c r="J8" s="16" t="s">
        <v>45</v>
      </c>
      <c r="K8" s="29" t="s">
        <v>58</v>
      </c>
      <c r="L8" s="12" t="s">
        <v>59</v>
      </c>
      <c r="M8" s="12"/>
      <c r="N8" s="12" t="s">
        <v>62</v>
      </c>
      <c r="O8" s="19"/>
    </row>
    <row r="9" spans="1:15" ht="31.5" x14ac:dyDescent="0.25">
      <c r="A9" s="20"/>
      <c r="B9" s="20"/>
      <c r="C9" s="20"/>
      <c r="D9" s="13"/>
      <c r="E9" s="13"/>
      <c r="F9" s="14"/>
      <c r="G9" s="14"/>
      <c r="H9" s="15">
        <v>88.2</v>
      </c>
      <c r="I9" s="15">
        <v>0</v>
      </c>
      <c r="J9" s="16" t="s">
        <v>49</v>
      </c>
      <c r="K9" s="30"/>
      <c r="L9" s="20"/>
      <c r="M9" s="20"/>
      <c r="N9" s="20"/>
      <c r="O9" s="23"/>
    </row>
    <row r="10" spans="1:15" ht="267.75" x14ac:dyDescent="0.25">
      <c r="A10" s="20"/>
      <c r="B10" s="20"/>
      <c r="C10" s="20"/>
      <c r="D10" s="13"/>
      <c r="E10" s="13"/>
      <c r="F10" s="14"/>
      <c r="G10" s="14"/>
      <c r="H10" s="6">
        <v>935686</v>
      </c>
      <c r="I10" s="6">
        <v>786985.04</v>
      </c>
      <c r="J10" s="16" t="s">
        <v>51</v>
      </c>
      <c r="K10" s="21" t="s">
        <v>60</v>
      </c>
      <c r="L10" s="20"/>
      <c r="M10" s="20"/>
      <c r="N10" s="20"/>
      <c r="O10" s="23"/>
    </row>
    <row r="11" spans="1:15" ht="78.75" x14ac:dyDescent="0.25">
      <c r="A11" s="24"/>
      <c r="B11" s="24"/>
      <c r="C11" s="24"/>
      <c r="D11" s="13"/>
      <c r="E11" s="13"/>
      <c r="F11" s="14"/>
      <c r="G11" s="14"/>
      <c r="H11" s="25">
        <f>SUM(H8:H10)</f>
        <v>935774.2</v>
      </c>
      <c r="I11" s="25">
        <f>SUM(I8:I10)</f>
        <v>786985.04</v>
      </c>
      <c r="J11" s="26" t="s">
        <v>53</v>
      </c>
      <c r="K11" s="21" t="s">
        <v>61</v>
      </c>
      <c r="L11" s="24"/>
      <c r="M11" s="24"/>
      <c r="N11" s="24"/>
      <c r="O11" s="28"/>
    </row>
  </sheetData>
  <mergeCells count="36">
    <mergeCell ref="O8:O11"/>
    <mergeCell ref="F8:F11"/>
    <mergeCell ref="G8:G11"/>
    <mergeCell ref="K8:K9"/>
    <mergeCell ref="L8:L11"/>
    <mergeCell ref="M8:M11"/>
    <mergeCell ref="N8:N11"/>
    <mergeCell ref="G4:G7"/>
    <mergeCell ref="L4:L7"/>
    <mergeCell ref="M4:M7"/>
    <mergeCell ref="N4:N7"/>
    <mergeCell ref="O4:O7"/>
    <mergeCell ref="A8:A11"/>
    <mergeCell ref="B8:B11"/>
    <mergeCell ref="C8:C11"/>
    <mergeCell ref="D8:D11"/>
    <mergeCell ref="E8:E11"/>
    <mergeCell ref="J2:J3"/>
    <mergeCell ref="K2:K3"/>
    <mergeCell ref="L2:N2"/>
    <mergeCell ref="O2:O3"/>
    <mergeCell ref="A4:A7"/>
    <mergeCell ref="B4:B7"/>
    <mergeCell ref="C4:C7"/>
    <mergeCell ref="D4:D7"/>
    <mergeCell ref="E4:E7"/>
    <mergeCell ref="F4:F7"/>
    <mergeCell ref="A1:O1"/>
    <mergeCell ref="A2:A3"/>
    <mergeCell ref="B2:B3"/>
    <mergeCell ref="C2:C3"/>
    <mergeCell ref="D2:D3"/>
    <mergeCell ref="E2:E3"/>
    <mergeCell ref="F2:G3"/>
    <mergeCell ref="H2:H3"/>
    <mergeCell ref="I2: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80" zoomScaleNormal="80" workbookViewId="0">
      <selection activeCell="E5" sqref="E5"/>
    </sheetView>
  </sheetViews>
  <sheetFormatPr defaultRowHeight="15" x14ac:dyDescent="0.25"/>
  <cols>
    <col min="2" max="2" width="31.85546875" customWidth="1"/>
    <col min="3" max="3" width="17.42578125" customWidth="1"/>
    <col min="4" max="4" width="21.42578125" customWidth="1"/>
    <col min="5" max="5" width="19" customWidth="1"/>
    <col min="6" max="6" width="18.5703125" customWidth="1"/>
    <col min="8" max="8" width="25.28515625" customWidth="1"/>
    <col min="9" max="9" width="24.5703125" customWidth="1"/>
    <col min="10" max="10" width="19.5703125" customWidth="1"/>
    <col min="11" max="11" width="52.28515625" customWidth="1"/>
    <col min="12" max="12" width="28.140625" customWidth="1"/>
    <col min="13" max="13" width="21" customWidth="1"/>
    <col min="14" max="14" width="23.28515625" customWidth="1"/>
    <col min="15" max="15" width="38.5703125" customWidth="1"/>
  </cols>
  <sheetData>
    <row r="1" spans="1:15" ht="15.75" x14ac:dyDescent="0.25">
      <c r="N1" s="54"/>
      <c r="O1" s="54"/>
    </row>
    <row r="2" spans="1:15" ht="48.75" customHeight="1" x14ac:dyDescent="0.25">
      <c r="A2" s="55" t="s">
        <v>64</v>
      </c>
      <c r="B2" s="55"/>
      <c r="C2" s="55"/>
      <c r="D2" s="55"/>
      <c r="E2" s="55"/>
      <c r="F2" s="55"/>
      <c r="G2" s="55"/>
      <c r="H2" s="55"/>
      <c r="I2" s="55"/>
      <c r="J2" s="55"/>
      <c r="K2" s="55"/>
      <c r="L2" s="55"/>
      <c r="M2" s="55"/>
      <c r="N2" s="55"/>
      <c r="O2" s="55"/>
    </row>
    <row r="3" spans="1:15" ht="15.75" x14ac:dyDescent="0.25">
      <c r="A3" s="78" t="s">
        <v>0</v>
      </c>
      <c r="B3" s="78" t="s">
        <v>1</v>
      </c>
      <c r="C3" s="78" t="s">
        <v>2</v>
      </c>
      <c r="D3" s="78" t="s">
        <v>3</v>
      </c>
      <c r="E3" s="78" t="s">
        <v>4</v>
      </c>
      <c r="F3" s="79" t="s">
        <v>5</v>
      </c>
      <c r="G3" s="80"/>
      <c r="H3" s="81" t="s">
        <v>32</v>
      </c>
      <c r="I3" s="81" t="s">
        <v>33</v>
      </c>
      <c r="J3" s="78" t="s">
        <v>7</v>
      </c>
      <c r="K3" s="78" t="s">
        <v>34</v>
      </c>
      <c r="L3" s="82" t="s">
        <v>35</v>
      </c>
      <c r="M3" s="82"/>
      <c r="N3" s="82"/>
      <c r="O3" s="82" t="s">
        <v>36</v>
      </c>
    </row>
    <row r="4" spans="1:15" ht="94.5" x14ac:dyDescent="0.25">
      <c r="A4" s="83"/>
      <c r="B4" s="83"/>
      <c r="C4" s="83"/>
      <c r="D4" s="83"/>
      <c r="E4" s="83"/>
      <c r="F4" s="84"/>
      <c r="G4" s="85"/>
      <c r="H4" s="86"/>
      <c r="I4" s="86"/>
      <c r="J4" s="83"/>
      <c r="K4" s="83"/>
      <c r="L4" s="87" t="s">
        <v>37</v>
      </c>
      <c r="M4" s="87" t="s">
        <v>38</v>
      </c>
      <c r="N4" s="87" t="s">
        <v>39</v>
      </c>
      <c r="O4" s="82"/>
    </row>
    <row r="5" spans="1:15" ht="173.25" x14ac:dyDescent="0.25">
      <c r="A5" s="56">
        <v>1</v>
      </c>
      <c r="B5" s="57" t="s">
        <v>65</v>
      </c>
      <c r="C5" s="58" t="s">
        <v>66</v>
      </c>
      <c r="D5" s="59" t="s">
        <v>67</v>
      </c>
      <c r="E5" s="59" t="s">
        <v>67</v>
      </c>
      <c r="F5" s="56">
        <v>2014</v>
      </c>
      <c r="G5" s="56">
        <v>2019</v>
      </c>
      <c r="H5" s="60">
        <v>602535</v>
      </c>
      <c r="I5" s="56">
        <v>511544.7</v>
      </c>
      <c r="J5" s="4" t="s">
        <v>68</v>
      </c>
      <c r="K5" s="57" t="s">
        <v>69</v>
      </c>
      <c r="L5" s="56"/>
      <c r="M5" s="56"/>
      <c r="N5" s="61" t="s">
        <v>70</v>
      </c>
      <c r="O5" s="62"/>
    </row>
    <row r="6" spans="1:15" ht="204.75" x14ac:dyDescent="0.25">
      <c r="A6" s="56">
        <v>2</v>
      </c>
      <c r="B6" s="57" t="s">
        <v>71</v>
      </c>
      <c r="C6" s="63" t="s">
        <v>72</v>
      </c>
      <c r="D6" s="64" t="s">
        <v>67</v>
      </c>
      <c r="E6" s="64" t="s">
        <v>67</v>
      </c>
      <c r="F6" s="65">
        <v>2012</v>
      </c>
      <c r="G6" s="56">
        <v>2020</v>
      </c>
      <c r="H6" s="60">
        <v>3534214.7</v>
      </c>
      <c r="I6" s="56" t="s">
        <v>73</v>
      </c>
      <c r="J6" s="4" t="s">
        <v>74</v>
      </c>
      <c r="K6" s="62" t="s">
        <v>73</v>
      </c>
      <c r="L6" s="56" t="s">
        <v>75</v>
      </c>
      <c r="M6" s="56" t="s">
        <v>75</v>
      </c>
      <c r="N6" s="66" t="s">
        <v>75</v>
      </c>
      <c r="O6" s="62"/>
    </row>
    <row r="7" spans="1:15" ht="157.5" x14ac:dyDescent="0.25">
      <c r="A7" s="56">
        <v>3</v>
      </c>
      <c r="B7" s="67" t="s">
        <v>76</v>
      </c>
      <c r="C7" s="68" t="s">
        <v>77</v>
      </c>
      <c r="D7" s="4" t="s">
        <v>67</v>
      </c>
      <c r="E7" s="4" t="s">
        <v>67</v>
      </c>
      <c r="F7" s="69">
        <v>2017</v>
      </c>
      <c r="G7" s="59">
        <v>2017</v>
      </c>
      <c r="H7" s="60">
        <v>7354.7</v>
      </c>
      <c r="I7" s="56">
        <v>7354.7</v>
      </c>
      <c r="J7" s="4" t="s">
        <v>78</v>
      </c>
      <c r="K7" s="70" t="s">
        <v>79</v>
      </c>
      <c r="L7" s="56" t="s">
        <v>75</v>
      </c>
      <c r="M7" s="56" t="s">
        <v>75</v>
      </c>
      <c r="N7" s="56" t="s">
        <v>80</v>
      </c>
      <c r="O7" s="62"/>
    </row>
    <row r="8" spans="1:15" ht="157.5" x14ac:dyDescent="0.25">
      <c r="A8" s="56">
        <v>4</v>
      </c>
      <c r="B8" s="57" t="s">
        <v>81</v>
      </c>
      <c r="C8" s="68" t="s">
        <v>82</v>
      </c>
      <c r="D8" s="4" t="s">
        <v>67</v>
      </c>
      <c r="E8" s="4" t="s">
        <v>67</v>
      </c>
      <c r="F8" s="56">
        <v>2017</v>
      </c>
      <c r="G8" s="56">
        <v>2017</v>
      </c>
      <c r="H8" s="60">
        <v>24124.3</v>
      </c>
      <c r="I8" s="56">
        <v>24124.3</v>
      </c>
      <c r="J8" s="4" t="s">
        <v>78</v>
      </c>
      <c r="K8" s="70" t="s">
        <v>83</v>
      </c>
      <c r="L8" s="56" t="s">
        <v>75</v>
      </c>
      <c r="M8" s="56" t="s">
        <v>75</v>
      </c>
      <c r="N8" s="56" t="s">
        <v>84</v>
      </c>
      <c r="O8" s="62"/>
    </row>
    <row r="9" spans="1:15" ht="157.5" x14ac:dyDescent="0.25">
      <c r="A9" s="56">
        <v>5</v>
      </c>
      <c r="B9" s="57" t="s">
        <v>85</v>
      </c>
      <c r="C9" s="71" t="s">
        <v>86</v>
      </c>
      <c r="D9" s="4" t="s">
        <v>67</v>
      </c>
      <c r="E9" s="4" t="s">
        <v>67</v>
      </c>
      <c r="F9" s="56">
        <v>2017</v>
      </c>
      <c r="G9" s="56">
        <v>2017</v>
      </c>
      <c r="H9" s="56" t="s">
        <v>87</v>
      </c>
      <c r="I9" s="56">
        <v>34323.800000000003</v>
      </c>
      <c r="J9" s="4" t="s">
        <v>78</v>
      </c>
      <c r="K9" s="70" t="s">
        <v>88</v>
      </c>
      <c r="L9" s="56" t="s">
        <v>75</v>
      </c>
      <c r="M9" s="56" t="s">
        <v>75</v>
      </c>
      <c r="N9" s="56" t="s">
        <v>89</v>
      </c>
      <c r="O9" s="62"/>
    </row>
    <row r="10" spans="1:15" ht="157.5" x14ac:dyDescent="0.25">
      <c r="A10" s="56">
        <v>6</v>
      </c>
      <c r="B10" s="57" t="s">
        <v>90</v>
      </c>
      <c r="C10" s="71" t="s">
        <v>91</v>
      </c>
      <c r="D10" s="4" t="s">
        <v>67</v>
      </c>
      <c r="E10" s="4" t="s">
        <v>67</v>
      </c>
      <c r="F10" s="56">
        <v>2017</v>
      </c>
      <c r="G10" s="56">
        <v>2017</v>
      </c>
      <c r="H10" s="60">
        <v>23711.7</v>
      </c>
      <c r="I10" s="56">
        <v>23615.599999999999</v>
      </c>
      <c r="J10" s="4" t="s">
        <v>78</v>
      </c>
      <c r="K10" s="70" t="s">
        <v>92</v>
      </c>
      <c r="L10" s="56" t="s">
        <v>75</v>
      </c>
      <c r="M10" s="56" t="s">
        <v>75</v>
      </c>
      <c r="N10" s="56" t="s">
        <v>84</v>
      </c>
      <c r="O10" s="62"/>
    </row>
    <row r="11" spans="1:15" ht="157.5" x14ac:dyDescent="0.25">
      <c r="A11" s="56">
        <v>7</v>
      </c>
      <c r="B11" s="57" t="s">
        <v>93</v>
      </c>
      <c r="C11" s="71" t="s">
        <v>94</v>
      </c>
      <c r="D11" s="4" t="s">
        <v>67</v>
      </c>
      <c r="E11" s="4" t="s">
        <v>67</v>
      </c>
      <c r="F11" s="56">
        <v>2017</v>
      </c>
      <c r="G11" s="56">
        <v>2017</v>
      </c>
      <c r="H11" s="60">
        <v>21351.1</v>
      </c>
      <c r="I11" s="56">
        <v>21312.799999999999</v>
      </c>
      <c r="J11" s="4" t="s">
        <v>78</v>
      </c>
      <c r="K11" s="70" t="s">
        <v>95</v>
      </c>
      <c r="L11" s="56" t="s">
        <v>75</v>
      </c>
      <c r="M11" s="56" t="s">
        <v>75</v>
      </c>
      <c r="N11" s="56" t="s">
        <v>96</v>
      </c>
      <c r="O11" s="62"/>
    </row>
    <row r="12" spans="1:15" ht="157.5" x14ac:dyDescent="0.25">
      <c r="A12" s="56">
        <v>8</v>
      </c>
      <c r="B12" s="57" t="s">
        <v>97</v>
      </c>
      <c r="C12" s="71" t="s">
        <v>98</v>
      </c>
      <c r="D12" s="4" t="s">
        <v>67</v>
      </c>
      <c r="E12" s="4" t="s">
        <v>67</v>
      </c>
      <c r="F12" s="56">
        <v>2017</v>
      </c>
      <c r="G12" s="56">
        <v>2017</v>
      </c>
      <c r="H12" s="60">
        <v>12252.7</v>
      </c>
      <c r="I12" s="56">
        <v>12154.7</v>
      </c>
      <c r="J12" s="4" t="s">
        <v>78</v>
      </c>
      <c r="K12" s="70" t="s">
        <v>99</v>
      </c>
      <c r="L12" s="56" t="s">
        <v>75</v>
      </c>
      <c r="M12" s="56" t="s">
        <v>75</v>
      </c>
      <c r="N12" s="56" t="s">
        <v>100</v>
      </c>
      <c r="O12" s="62"/>
    </row>
    <row r="13" spans="1:15" ht="157.5" x14ac:dyDescent="0.25">
      <c r="A13" s="56">
        <v>9</v>
      </c>
      <c r="B13" s="57" t="s">
        <v>101</v>
      </c>
      <c r="C13" s="71" t="s">
        <v>102</v>
      </c>
      <c r="D13" s="4" t="s">
        <v>67</v>
      </c>
      <c r="E13" s="4" t="s">
        <v>67</v>
      </c>
      <c r="F13" s="56">
        <v>2017</v>
      </c>
      <c r="G13" s="56">
        <v>2017</v>
      </c>
      <c r="H13" s="60">
        <v>10215.4</v>
      </c>
      <c r="I13" s="56">
        <v>10133.700000000001</v>
      </c>
      <c r="J13" s="4" t="s">
        <v>78</v>
      </c>
      <c r="K13" s="70" t="s">
        <v>103</v>
      </c>
      <c r="L13" s="56" t="s">
        <v>75</v>
      </c>
      <c r="M13" s="56" t="s">
        <v>75</v>
      </c>
      <c r="N13" s="56" t="s">
        <v>104</v>
      </c>
      <c r="O13" s="62"/>
    </row>
    <row r="14" spans="1:15" ht="157.5" x14ac:dyDescent="0.25">
      <c r="A14" s="56">
        <v>10</v>
      </c>
      <c r="B14" s="57" t="s">
        <v>105</v>
      </c>
      <c r="C14" s="71" t="s">
        <v>106</v>
      </c>
      <c r="D14" s="64" t="s">
        <v>67</v>
      </c>
      <c r="E14" s="64" t="s">
        <v>67</v>
      </c>
      <c r="F14" s="56">
        <v>2017</v>
      </c>
      <c r="G14" s="56">
        <v>2017</v>
      </c>
      <c r="H14" s="60">
        <v>10608.4</v>
      </c>
      <c r="I14" s="56">
        <v>10110.9</v>
      </c>
      <c r="J14" s="4" t="s">
        <v>78</v>
      </c>
      <c r="K14" s="70" t="s">
        <v>107</v>
      </c>
      <c r="L14" s="56" t="s">
        <v>75</v>
      </c>
      <c r="M14" s="56" t="s">
        <v>75</v>
      </c>
      <c r="N14" s="56" t="s">
        <v>104</v>
      </c>
      <c r="O14" s="62"/>
    </row>
    <row r="15" spans="1:15" ht="157.5" x14ac:dyDescent="0.25">
      <c r="A15" s="59">
        <v>11</v>
      </c>
      <c r="B15" s="72" t="s">
        <v>108</v>
      </c>
      <c r="C15" s="73" t="s">
        <v>109</v>
      </c>
      <c r="D15" s="4" t="s">
        <v>43</v>
      </c>
      <c r="E15" s="4" t="s">
        <v>43</v>
      </c>
      <c r="F15" s="69">
        <v>2016</v>
      </c>
      <c r="G15" s="59">
        <v>2019</v>
      </c>
      <c r="H15" s="74" t="s">
        <v>110</v>
      </c>
      <c r="I15" s="59">
        <v>13700</v>
      </c>
      <c r="J15" s="64" t="s">
        <v>78</v>
      </c>
      <c r="K15" s="75" t="s">
        <v>111</v>
      </c>
      <c r="L15" s="56" t="s">
        <v>75</v>
      </c>
      <c r="M15" s="56" t="s">
        <v>75</v>
      </c>
      <c r="N15" s="64" t="s">
        <v>112</v>
      </c>
      <c r="O15" s="76"/>
    </row>
    <row r="16" spans="1:15" ht="252" x14ac:dyDescent="0.25">
      <c r="A16" s="56">
        <v>12</v>
      </c>
      <c r="B16" s="57" t="s">
        <v>113</v>
      </c>
      <c r="C16" s="77" t="s">
        <v>77</v>
      </c>
      <c r="D16" s="4" t="s">
        <v>67</v>
      </c>
      <c r="E16" s="4" t="s">
        <v>67</v>
      </c>
      <c r="F16" s="56">
        <v>2016</v>
      </c>
      <c r="G16" s="56">
        <v>2018</v>
      </c>
      <c r="H16" s="60">
        <v>238644.4</v>
      </c>
      <c r="I16" s="56">
        <v>211256.8</v>
      </c>
      <c r="J16" s="4" t="s">
        <v>78</v>
      </c>
      <c r="K16" s="70" t="s">
        <v>114</v>
      </c>
      <c r="L16" s="56" t="s">
        <v>75</v>
      </c>
      <c r="M16" s="56" t="s">
        <v>75</v>
      </c>
      <c r="N16" s="4" t="s">
        <v>115</v>
      </c>
      <c r="O16" s="62"/>
    </row>
    <row r="17" spans="1:15" ht="252" x14ac:dyDescent="0.25">
      <c r="A17" s="56">
        <v>13</v>
      </c>
      <c r="B17" s="57" t="s">
        <v>116</v>
      </c>
      <c r="C17" s="71" t="s">
        <v>94</v>
      </c>
      <c r="D17" s="4" t="s">
        <v>67</v>
      </c>
      <c r="E17" s="4" t="s">
        <v>117</v>
      </c>
      <c r="F17" s="56">
        <v>2013</v>
      </c>
      <c r="G17" s="56">
        <v>2020</v>
      </c>
      <c r="H17" s="60">
        <v>6066.9</v>
      </c>
      <c r="I17" s="56">
        <v>2143.1</v>
      </c>
      <c r="J17" s="4" t="s">
        <v>78</v>
      </c>
      <c r="K17" s="70" t="s">
        <v>118</v>
      </c>
      <c r="L17" s="56" t="s">
        <v>75</v>
      </c>
      <c r="M17" s="56" t="s">
        <v>75</v>
      </c>
      <c r="N17" s="4" t="s">
        <v>119</v>
      </c>
      <c r="O17" s="62"/>
    </row>
    <row r="18" spans="1:15" ht="47.25" x14ac:dyDescent="0.25">
      <c r="A18" s="56">
        <v>14</v>
      </c>
      <c r="B18" s="57" t="s">
        <v>120</v>
      </c>
      <c r="C18" s="71" t="s">
        <v>82</v>
      </c>
      <c r="D18" s="4" t="s">
        <v>67</v>
      </c>
      <c r="E18" s="4" t="s">
        <v>67</v>
      </c>
      <c r="F18" s="56">
        <v>2017</v>
      </c>
      <c r="G18" s="56">
        <v>2018</v>
      </c>
      <c r="H18" s="60">
        <v>199058</v>
      </c>
      <c r="I18" s="56">
        <v>0</v>
      </c>
      <c r="J18" s="4" t="s">
        <v>121</v>
      </c>
      <c r="K18" s="70" t="s">
        <v>122</v>
      </c>
      <c r="L18" s="56" t="s">
        <v>75</v>
      </c>
      <c r="M18" s="56" t="s">
        <v>75</v>
      </c>
      <c r="N18" s="56" t="s">
        <v>123</v>
      </c>
      <c r="O18" s="62"/>
    </row>
    <row r="19" spans="1:15" ht="236.25" x14ac:dyDescent="0.25">
      <c r="A19" s="56">
        <v>15</v>
      </c>
      <c r="B19" s="57" t="s">
        <v>124</v>
      </c>
      <c r="C19" s="71" t="s">
        <v>125</v>
      </c>
      <c r="D19" s="4" t="s">
        <v>67</v>
      </c>
      <c r="E19" s="4" t="s">
        <v>67</v>
      </c>
      <c r="F19" s="56">
        <v>2016</v>
      </c>
      <c r="G19" s="56">
        <v>2019</v>
      </c>
      <c r="H19" s="60">
        <v>41625.1</v>
      </c>
      <c r="I19" s="56">
        <v>9441.5</v>
      </c>
      <c r="J19" s="4" t="s">
        <v>78</v>
      </c>
      <c r="K19" s="70" t="s">
        <v>126</v>
      </c>
      <c r="L19" s="56" t="s">
        <v>75</v>
      </c>
      <c r="M19" s="56" t="s">
        <v>75</v>
      </c>
      <c r="N19" s="4" t="s">
        <v>127</v>
      </c>
      <c r="O19" s="70"/>
    </row>
  </sheetData>
  <mergeCells count="14">
    <mergeCell ref="J3:J4"/>
    <mergeCell ref="K3:K4"/>
    <mergeCell ref="L3:N3"/>
    <mergeCell ref="O3:O4"/>
    <mergeCell ref="N1:O1"/>
    <mergeCell ref="A2:O2"/>
    <mergeCell ref="A3:A4"/>
    <mergeCell ref="B3:B4"/>
    <mergeCell ref="C3:C4"/>
    <mergeCell ref="D3:D4"/>
    <mergeCell ref="E3:E4"/>
    <mergeCell ref="F3:G4"/>
    <mergeCell ref="H3:H4"/>
    <mergeCell ref="I3:I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90" zoomScaleNormal="90" workbookViewId="0">
      <selection activeCell="D5" sqref="D5"/>
    </sheetView>
  </sheetViews>
  <sheetFormatPr defaultRowHeight="15" x14ac:dyDescent="0.25"/>
  <cols>
    <col min="1" max="1" width="6.5703125" customWidth="1"/>
    <col min="2" max="2" width="40.42578125" customWidth="1"/>
    <col min="3" max="3" width="20.42578125" customWidth="1"/>
    <col min="4" max="4" width="26.140625" customWidth="1"/>
    <col min="5" max="5" width="26.5703125" customWidth="1"/>
    <col min="6" max="6" width="12.5703125" customWidth="1"/>
    <col min="7" max="7" width="13" customWidth="1"/>
    <col min="8" max="8" width="26.85546875" customWidth="1"/>
    <col min="9" max="9" width="28.5703125" customWidth="1"/>
    <col min="10" max="10" width="23" customWidth="1"/>
    <col min="11" max="11" width="39.85546875" customWidth="1"/>
    <col min="12" max="12" width="22" customWidth="1"/>
    <col min="13" max="13" width="24.28515625" customWidth="1"/>
    <col min="14" max="14" width="20.85546875" customWidth="1"/>
    <col min="15" max="15" width="29.140625" customWidth="1"/>
  </cols>
  <sheetData>
    <row r="1" spans="1:15" ht="43.5" customHeight="1" x14ac:dyDescent="0.25">
      <c r="A1" s="55" t="s">
        <v>129</v>
      </c>
      <c r="B1" s="55"/>
      <c r="C1" s="55"/>
      <c r="D1" s="55"/>
      <c r="E1" s="55"/>
      <c r="F1" s="55"/>
      <c r="G1" s="55"/>
      <c r="H1" s="55"/>
      <c r="I1" s="55"/>
      <c r="J1" s="55"/>
      <c r="K1" s="55"/>
      <c r="L1" s="55"/>
      <c r="M1" s="55"/>
      <c r="N1" s="55"/>
      <c r="O1" s="55"/>
    </row>
    <row r="2" spans="1:15" ht="15.75" x14ac:dyDescent="0.25">
      <c r="A2" s="78" t="s">
        <v>0</v>
      </c>
      <c r="B2" s="78" t="s">
        <v>1</v>
      </c>
      <c r="C2" s="78" t="s">
        <v>2</v>
      </c>
      <c r="D2" s="78" t="s">
        <v>3</v>
      </c>
      <c r="E2" s="78" t="s">
        <v>4</v>
      </c>
      <c r="F2" s="79" t="s">
        <v>5</v>
      </c>
      <c r="G2" s="80"/>
      <c r="H2" s="81" t="s">
        <v>32</v>
      </c>
      <c r="I2" s="81" t="s">
        <v>33</v>
      </c>
      <c r="J2" s="78" t="s">
        <v>7</v>
      </c>
      <c r="K2" s="78" t="s">
        <v>34</v>
      </c>
      <c r="L2" s="82" t="s">
        <v>35</v>
      </c>
      <c r="M2" s="82"/>
      <c r="N2" s="82"/>
      <c r="O2" s="82" t="s">
        <v>36</v>
      </c>
    </row>
    <row r="3" spans="1:15" ht="94.5" x14ac:dyDescent="0.25">
      <c r="A3" s="83"/>
      <c r="B3" s="83"/>
      <c r="C3" s="83"/>
      <c r="D3" s="83"/>
      <c r="E3" s="83"/>
      <c r="F3" s="84"/>
      <c r="G3" s="85"/>
      <c r="H3" s="86"/>
      <c r="I3" s="86"/>
      <c r="J3" s="83"/>
      <c r="K3" s="83"/>
      <c r="L3" s="87" t="s">
        <v>37</v>
      </c>
      <c r="M3" s="87" t="s">
        <v>38</v>
      </c>
      <c r="N3" s="87" t="s">
        <v>39</v>
      </c>
      <c r="O3" s="82"/>
    </row>
    <row r="4" spans="1:15" ht="63" x14ac:dyDescent="0.25">
      <c r="A4" s="56">
        <v>1</v>
      </c>
      <c r="B4" s="57" t="s">
        <v>128</v>
      </c>
      <c r="C4" s="4" t="s">
        <v>131</v>
      </c>
      <c r="D4" s="56" t="s">
        <v>67</v>
      </c>
      <c r="E4" s="56" t="s">
        <v>67</v>
      </c>
      <c r="F4" s="56">
        <v>2016</v>
      </c>
      <c r="G4" s="56">
        <v>2018</v>
      </c>
      <c r="H4" s="60">
        <v>396230.1</v>
      </c>
      <c r="I4" s="60">
        <v>96696.8</v>
      </c>
      <c r="J4" s="4" t="s">
        <v>132</v>
      </c>
      <c r="K4" s="57" t="s">
        <v>133</v>
      </c>
      <c r="L4" s="56" t="s">
        <v>75</v>
      </c>
      <c r="M4" s="56" t="s">
        <v>75</v>
      </c>
      <c r="N4" s="4" t="s">
        <v>134</v>
      </c>
      <c r="O4" s="62"/>
    </row>
    <row r="5" spans="1:15" ht="94.5" x14ac:dyDescent="0.25">
      <c r="A5" s="56">
        <v>2</v>
      </c>
      <c r="B5" s="57" t="s">
        <v>135</v>
      </c>
      <c r="C5" s="4" t="s">
        <v>130</v>
      </c>
      <c r="D5" s="56" t="s">
        <v>67</v>
      </c>
      <c r="E5" s="56" t="s">
        <v>67</v>
      </c>
      <c r="F5" s="56">
        <v>2017</v>
      </c>
      <c r="G5" s="56">
        <v>2019</v>
      </c>
      <c r="H5" s="60">
        <v>210174.8</v>
      </c>
      <c r="I5" s="60">
        <v>80541.3</v>
      </c>
      <c r="J5" s="4" t="s">
        <v>132</v>
      </c>
      <c r="K5" s="57" t="s">
        <v>136</v>
      </c>
      <c r="L5" s="56" t="s">
        <v>75</v>
      </c>
      <c r="M5" s="56" t="s">
        <v>75</v>
      </c>
      <c r="N5" s="4" t="s">
        <v>137</v>
      </c>
      <c r="O5" s="62"/>
    </row>
    <row r="6" spans="1:15" ht="78.75" x14ac:dyDescent="0.25">
      <c r="A6" s="56">
        <v>3</v>
      </c>
      <c r="B6" s="57" t="s">
        <v>138</v>
      </c>
      <c r="C6" s="4" t="s">
        <v>139</v>
      </c>
      <c r="D6" s="56" t="s">
        <v>67</v>
      </c>
      <c r="E6" s="56" t="s">
        <v>67</v>
      </c>
      <c r="F6" s="56">
        <v>2011</v>
      </c>
      <c r="G6" s="56">
        <v>2019</v>
      </c>
      <c r="H6" s="60">
        <v>392926.5</v>
      </c>
      <c r="I6" s="60">
        <v>328813.3</v>
      </c>
      <c r="J6" s="4" t="s">
        <v>132</v>
      </c>
      <c r="K6" s="57" t="s">
        <v>140</v>
      </c>
      <c r="L6" s="56"/>
      <c r="M6" s="56"/>
      <c r="N6" s="4"/>
      <c r="O6" s="62"/>
    </row>
  </sheetData>
  <mergeCells count="13">
    <mergeCell ref="H2:H3"/>
    <mergeCell ref="I2:I3"/>
    <mergeCell ref="J2:J3"/>
    <mergeCell ref="K2:K3"/>
    <mergeCell ref="L2:N2"/>
    <mergeCell ref="O2:O3"/>
    <mergeCell ref="A1:O1"/>
    <mergeCell ref="A2:A3"/>
    <mergeCell ref="B2:B3"/>
    <mergeCell ref="C2:C3"/>
    <mergeCell ref="D2:D3"/>
    <mergeCell ref="E2:E3"/>
    <mergeCell ref="F2: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
  <sheetViews>
    <sheetView zoomScale="80" zoomScaleNormal="80" workbookViewId="0">
      <selection activeCell="E5" sqref="E5:E6"/>
    </sheetView>
  </sheetViews>
  <sheetFormatPr defaultRowHeight="15" x14ac:dyDescent="0.25"/>
  <cols>
    <col min="2" max="2" width="36.85546875" customWidth="1"/>
    <col min="3" max="3" width="20.140625" customWidth="1"/>
    <col min="4" max="4" width="23.7109375" customWidth="1"/>
    <col min="5" max="5" width="22.5703125" customWidth="1"/>
    <col min="7" max="7" width="21.42578125" customWidth="1"/>
    <col min="8" max="8" width="21.28515625" customWidth="1"/>
    <col min="9" max="9" width="23.5703125" customWidth="1"/>
    <col min="10" max="10" width="20.28515625" customWidth="1"/>
    <col min="11" max="11" width="97.5703125" customWidth="1"/>
    <col min="12" max="12" width="21.7109375" customWidth="1"/>
    <col min="13" max="13" width="18.140625" customWidth="1"/>
    <col min="14" max="14" width="19" customWidth="1"/>
    <col min="15" max="15" width="19.140625" customWidth="1"/>
  </cols>
  <sheetData>
    <row r="1" spans="1:16" ht="31.5" customHeight="1" x14ac:dyDescent="0.25">
      <c r="A1" s="55" t="s">
        <v>141</v>
      </c>
      <c r="B1" s="55"/>
      <c r="C1" s="55"/>
      <c r="D1" s="55"/>
      <c r="E1" s="55"/>
      <c r="F1" s="55"/>
      <c r="G1" s="55"/>
      <c r="H1" s="55"/>
      <c r="I1" s="55"/>
      <c r="J1" s="55"/>
      <c r="K1" s="55"/>
      <c r="L1" s="55"/>
      <c r="M1" s="55"/>
      <c r="N1" s="55"/>
      <c r="O1" s="55"/>
      <c r="P1" s="89"/>
    </row>
    <row r="2" spans="1:16" ht="15.75" x14ac:dyDescent="0.25">
      <c r="A2" s="78" t="s">
        <v>0</v>
      </c>
      <c r="B2" s="78" t="s">
        <v>1</v>
      </c>
      <c r="C2" s="78" t="s">
        <v>2</v>
      </c>
      <c r="D2" s="78" t="s">
        <v>3</v>
      </c>
      <c r="E2" s="78" t="s">
        <v>4</v>
      </c>
      <c r="F2" s="79" t="s">
        <v>5</v>
      </c>
      <c r="G2" s="80"/>
      <c r="H2" s="81" t="s">
        <v>32</v>
      </c>
      <c r="I2" s="81" t="s">
        <v>33</v>
      </c>
      <c r="J2" s="78" t="s">
        <v>7</v>
      </c>
      <c r="K2" s="78" t="s">
        <v>34</v>
      </c>
      <c r="L2" s="82" t="s">
        <v>35</v>
      </c>
      <c r="M2" s="82"/>
      <c r="N2" s="82"/>
      <c r="O2" s="82" t="s">
        <v>36</v>
      </c>
      <c r="P2" s="89"/>
    </row>
    <row r="3" spans="1:16" ht="110.25" x14ac:dyDescent="0.25">
      <c r="A3" s="83"/>
      <c r="B3" s="83"/>
      <c r="C3" s="83"/>
      <c r="D3" s="83"/>
      <c r="E3" s="83"/>
      <c r="F3" s="84"/>
      <c r="G3" s="85"/>
      <c r="H3" s="86"/>
      <c r="I3" s="86"/>
      <c r="J3" s="83"/>
      <c r="K3" s="83"/>
      <c r="L3" s="87" t="s">
        <v>37</v>
      </c>
      <c r="M3" s="87" t="s">
        <v>38</v>
      </c>
      <c r="N3" s="87" t="s">
        <v>39</v>
      </c>
      <c r="O3" s="82"/>
      <c r="P3" s="89"/>
    </row>
    <row r="4" spans="1:16" ht="15.75" x14ac:dyDescent="0.25">
      <c r="A4" s="33" t="s">
        <v>142</v>
      </c>
      <c r="B4" s="98"/>
      <c r="C4" s="98"/>
      <c r="D4" s="98"/>
      <c r="E4" s="98"/>
      <c r="F4" s="98"/>
      <c r="G4" s="98"/>
      <c r="H4" s="98"/>
      <c r="I4" s="98"/>
      <c r="J4" s="98"/>
      <c r="K4" s="98"/>
      <c r="L4" s="98"/>
      <c r="M4" s="98"/>
      <c r="N4" s="98"/>
      <c r="O4" s="34"/>
      <c r="P4" s="89"/>
    </row>
    <row r="5" spans="1:16" x14ac:dyDescent="0.25">
      <c r="A5" s="99">
        <v>1</v>
      </c>
      <c r="B5" s="100" t="s">
        <v>143</v>
      </c>
      <c r="C5" s="101" t="s">
        <v>144</v>
      </c>
      <c r="D5" s="102" t="s">
        <v>13</v>
      </c>
      <c r="E5" s="102" t="s">
        <v>13</v>
      </c>
      <c r="F5" s="102">
        <v>2015</v>
      </c>
      <c r="G5" s="102">
        <v>2017</v>
      </c>
      <c r="H5" s="103">
        <v>10614.6</v>
      </c>
      <c r="I5" s="104">
        <v>6964.3</v>
      </c>
      <c r="J5" s="102" t="s">
        <v>145</v>
      </c>
      <c r="K5" s="105" t="s">
        <v>146</v>
      </c>
      <c r="L5" s="99" t="s">
        <v>75</v>
      </c>
      <c r="M5" s="99" t="s">
        <v>75</v>
      </c>
      <c r="N5" s="106" t="s">
        <v>147</v>
      </c>
      <c r="O5" s="107"/>
      <c r="P5" s="90"/>
    </row>
    <row r="6" spans="1:16" ht="409.5" customHeight="1" x14ac:dyDescent="0.25">
      <c r="A6" s="108"/>
      <c r="B6" s="109"/>
      <c r="C6" s="110"/>
      <c r="D6" s="111"/>
      <c r="E6" s="111"/>
      <c r="F6" s="111"/>
      <c r="G6" s="111"/>
      <c r="H6" s="112"/>
      <c r="I6" s="113"/>
      <c r="J6" s="111"/>
      <c r="K6" s="114"/>
      <c r="L6" s="108"/>
      <c r="M6" s="108"/>
      <c r="N6" s="115"/>
      <c r="O6" s="116"/>
      <c r="P6" s="90"/>
    </row>
    <row r="7" spans="1:16" ht="78" customHeight="1" x14ac:dyDescent="0.25">
      <c r="A7" s="93">
        <v>2</v>
      </c>
      <c r="B7" s="57" t="s">
        <v>148</v>
      </c>
      <c r="C7" s="1" t="s">
        <v>144</v>
      </c>
      <c r="D7" s="4" t="s">
        <v>13</v>
      </c>
      <c r="E7" s="4" t="s">
        <v>13</v>
      </c>
      <c r="F7" s="4">
        <v>2015</v>
      </c>
      <c r="G7" s="4">
        <v>2019</v>
      </c>
      <c r="H7" s="6">
        <v>71137.7</v>
      </c>
      <c r="I7" s="117">
        <v>3827.93</v>
      </c>
      <c r="J7" s="4" t="s">
        <v>145</v>
      </c>
      <c r="K7" s="57" t="s">
        <v>149</v>
      </c>
      <c r="L7" s="118" t="s">
        <v>75</v>
      </c>
      <c r="M7" s="118" t="s">
        <v>75</v>
      </c>
      <c r="N7" s="2" t="s">
        <v>150</v>
      </c>
      <c r="O7" s="119"/>
    </row>
    <row r="8" spans="1:16" ht="236.25" x14ac:dyDescent="0.25">
      <c r="A8" s="93">
        <v>3</v>
      </c>
      <c r="B8" s="61" t="s">
        <v>151</v>
      </c>
      <c r="C8" s="1" t="s">
        <v>152</v>
      </c>
      <c r="D8" s="4" t="s">
        <v>13</v>
      </c>
      <c r="E8" s="4" t="s">
        <v>19</v>
      </c>
      <c r="F8" s="4">
        <v>2017</v>
      </c>
      <c r="G8" s="4">
        <v>2017</v>
      </c>
      <c r="H8" s="6">
        <v>44298.5</v>
      </c>
      <c r="I8" s="117">
        <v>4408.25</v>
      </c>
      <c r="J8" s="4" t="s">
        <v>153</v>
      </c>
      <c r="K8" s="57" t="s">
        <v>154</v>
      </c>
      <c r="L8" s="118" t="s">
        <v>75</v>
      </c>
      <c r="M8" s="118" t="s">
        <v>75</v>
      </c>
      <c r="N8" s="2" t="s">
        <v>155</v>
      </c>
      <c r="O8" s="119"/>
    </row>
    <row r="9" spans="1:16" ht="173.25" x14ac:dyDescent="0.25">
      <c r="A9" s="93">
        <v>4</v>
      </c>
      <c r="B9" s="95" t="s">
        <v>156</v>
      </c>
      <c r="C9" s="1" t="s">
        <v>157</v>
      </c>
      <c r="D9" s="4" t="s">
        <v>13</v>
      </c>
      <c r="E9" s="4" t="s">
        <v>13</v>
      </c>
      <c r="F9" s="4">
        <v>2016</v>
      </c>
      <c r="G9" s="4">
        <v>2018</v>
      </c>
      <c r="H9" s="6">
        <v>44298.5</v>
      </c>
      <c r="I9" s="117">
        <v>1350</v>
      </c>
      <c r="J9" s="4" t="s">
        <v>158</v>
      </c>
      <c r="K9" s="57" t="s">
        <v>159</v>
      </c>
      <c r="L9" s="118" t="s">
        <v>75</v>
      </c>
      <c r="M9" s="118" t="s">
        <v>75</v>
      </c>
      <c r="N9" s="2" t="s">
        <v>160</v>
      </c>
      <c r="O9" s="119"/>
    </row>
    <row r="10" spans="1:16" ht="94.5" x14ac:dyDescent="0.25">
      <c r="A10" s="93">
        <v>5</v>
      </c>
      <c r="B10" s="120" t="s">
        <v>161</v>
      </c>
      <c r="C10" s="1" t="s">
        <v>162</v>
      </c>
      <c r="D10" s="4" t="s">
        <v>13</v>
      </c>
      <c r="E10" s="4" t="s">
        <v>19</v>
      </c>
      <c r="F10" s="4">
        <v>2017</v>
      </c>
      <c r="G10" s="4">
        <v>2020</v>
      </c>
      <c r="H10" s="6">
        <v>72180</v>
      </c>
      <c r="I10" s="117">
        <v>467.72</v>
      </c>
      <c r="J10" s="4" t="s">
        <v>163</v>
      </c>
      <c r="K10" s="57" t="s">
        <v>164</v>
      </c>
      <c r="L10" s="118" t="s">
        <v>75</v>
      </c>
      <c r="M10" s="118" t="s">
        <v>75</v>
      </c>
      <c r="N10" s="1" t="s">
        <v>165</v>
      </c>
      <c r="O10" s="119"/>
    </row>
    <row r="11" spans="1:16" ht="126" x14ac:dyDescent="0.25">
      <c r="A11" s="93">
        <v>6</v>
      </c>
      <c r="B11" s="120" t="s">
        <v>166</v>
      </c>
      <c r="C11" s="1" t="s">
        <v>144</v>
      </c>
      <c r="D11" s="4" t="s">
        <v>167</v>
      </c>
      <c r="E11" s="4" t="s">
        <v>167</v>
      </c>
      <c r="F11" s="4">
        <v>2017</v>
      </c>
      <c r="G11" s="4">
        <v>2017</v>
      </c>
      <c r="H11" s="6">
        <v>4307.8</v>
      </c>
      <c r="I11" s="117">
        <v>4307.8</v>
      </c>
      <c r="J11" s="4" t="s">
        <v>168</v>
      </c>
      <c r="K11" s="57" t="s">
        <v>169</v>
      </c>
      <c r="L11" s="118" t="s">
        <v>75</v>
      </c>
      <c r="M11" s="118" t="s">
        <v>75</v>
      </c>
      <c r="N11" s="1" t="s">
        <v>170</v>
      </c>
      <c r="O11" s="119"/>
    </row>
    <row r="12" spans="1:16" ht="126" x14ac:dyDescent="0.25">
      <c r="A12" s="93">
        <v>7</v>
      </c>
      <c r="B12" s="121" t="s">
        <v>171</v>
      </c>
      <c r="C12" s="1" t="s">
        <v>152</v>
      </c>
      <c r="D12" s="4" t="s">
        <v>167</v>
      </c>
      <c r="E12" s="4" t="s">
        <v>167</v>
      </c>
      <c r="F12" s="4">
        <v>2017</v>
      </c>
      <c r="G12" s="4">
        <v>2017</v>
      </c>
      <c r="H12" s="6">
        <v>3000</v>
      </c>
      <c r="I12" s="117">
        <v>2905.4</v>
      </c>
      <c r="J12" s="4" t="s">
        <v>168</v>
      </c>
      <c r="K12" s="57" t="s">
        <v>224</v>
      </c>
      <c r="L12" s="118" t="s">
        <v>75</v>
      </c>
      <c r="M12" s="118" t="s">
        <v>75</v>
      </c>
      <c r="N12" s="1" t="s">
        <v>172</v>
      </c>
      <c r="O12" s="119"/>
    </row>
    <row r="13" spans="1:16" ht="189" x14ac:dyDescent="0.25">
      <c r="A13" s="93">
        <v>8</v>
      </c>
      <c r="B13" s="121" t="s">
        <v>173</v>
      </c>
      <c r="C13" s="1" t="s">
        <v>157</v>
      </c>
      <c r="D13" s="4" t="s">
        <v>43</v>
      </c>
      <c r="E13" s="4" t="s">
        <v>43</v>
      </c>
      <c r="F13" s="4">
        <v>2015</v>
      </c>
      <c r="G13" s="4">
        <v>2018</v>
      </c>
      <c r="H13" s="6">
        <v>57220</v>
      </c>
      <c r="I13" s="117">
        <v>57762</v>
      </c>
      <c r="J13" s="4" t="s">
        <v>174</v>
      </c>
      <c r="K13" s="4" t="s">
        <v>175</v>
      </c>
      <c r="L13" s="118" t="s">
        <v>75</v>
      </c>
      <c r="M13" s="118" t="s">
        <v>75</v>
      </c>
      <c r="N13" s="1"/>
      <c r="O13" s="1" t="s">
        <v>176</v>
      </c>
    </row>
    <row r="14" spans="1:16" ht="15.75" x14ac:dyDescent="0.25">
      <c r="A14" s="122" t="s">
        <v>177</v>
      </c>
      <c r="B14" s="123"/>
      <c r="C14" s="123"/>
      <c r="D14" s="123"/>
      <c r="E14" s="123"/>
      <c r="F14" s="123"/>
      <c r="G14" s="123"/>
      <c r="H14" s="123"/>
      <c r="I14" s="123"/>
      <c r="J14" s="123"/>
      <c r="K14" s="123"/>
      <c r="L14" s="123"/>
      <c r="M14" s="123"/>
      <c r="N14" s="123"/>
      <c r="O14" s="124"/>
    </row>
    <row r="15" spans="1:16" ht="330.75" x14ac:dyDescent="0.25">
      <c r="A15" s="93">
        <v>8</v>
      </c>
      <c r="B15" s="125" t="s">
        <v>178</v>
      </c>
      <c r="C15" s="2" t="s">
        <v>179</v>
      </c>
      <c r="D15" s="1" t="s">
        <v>13</v>
      </c>
      <c r="E15" s="126" t="s">
        <v>13</v>
      </c>
      <c r="F15" s="93">
        <v>2016</v>
      </c>
      <c r="G15" s="127">
        <v>2018</v>
      </c>
      <c r="H15" s="94">
        <v>235492.88</v>
      </c>
      <c r="I15" s="94">
        <v>193901.94</v>
      </c>
      <c r="J15" s="2" t="s">
        <v>180</v>
      </c>
      <c r="K15" s="57" t="s">
        <v>181</v>
      </c>
      <c r="L15" s="128">
        <v>77</v>
      </c>
      <c r="M15" s="128">
        <v>5172</v>
      </c>
      <c r="N15" s="2" t="s">
        <v>182</v>
      </c>
      <c r="O15" s="119"/>
    </row>
    <row r="16" spans="1:16" x14ac:dyDescent="0.25">
      <c r="A16" s="99">
        <v>9</v>
      </c>
      <c r="B16" s="129" t="s">
        <v>183</v>
      </c>
      <c r="C16" s="106" t="s">
        <v>184</v>
      </c>
      <c r="D16" s="101" t="s">
        <v>185</v>
      </c>
      <c r="E16" s="101" t="s">
        <v>186</v>
      </c>
      <c r="F16" s="99">
        <v>2017</v>
      </c>
      <c r="G16" s="99">
        <v>2018</v>
      </c>
      <c r="H16" s="130">
        <f>2280.6+12239.865</f>
        <v>14520.465</v>
      </c>
      <c r="I16" s="131">
        <v>5276.97</v>
      </c>
      <c r="J16" s="106" t="s">
        <v>187</v>
      </c>
      <c r="K16" s="105" t="s">
        <v>188</v>
      </c>
      <c r="L16" s="99">
        <v>8</v>
      </c>
      <c r="M16" s="99">
        <v>275</v>
      </c>
      <c r="N16" s="132" t="s">
        <v>189</v>
      </c>
      <c r="O16" s="107"/>
      <c r="P16" s="90"/>
    </row>
    <row r="17" spans="1:16" ht="41.25" customHeight="1" x14ac:dyDescent="0.25">
      <c r="A17" s="108"/>
      <c r="B17" s="133"/>
      <c r="C17" s="115"/>
      <c r="D17" s="110"/>
      <c r="E17" s="110"/>
      <c r="F17" s="108"/>
      <c r="G17" s="108"/>
      <c r="H17" s="134"/>
      <c r="I17" s="135"/>
      <c r="J17" s="115"/>
      <c r="K17" s="114"/>
      <c r="L17" s="108"/>
      <c r="M17" s="108"/>
      <c r="N17" s="136"/>
      <c r="O17" s="116"/>
      <c r="P17" s="90"/>
    </row>
    <row r="18" spans="1:16" ht="157.5" x14ac:dyDescent="0.25">
      <c r="A18" s="93">
        <v>10</v>
      </c>
      <c r="B18" s="125" t="s">
        <v>190</v>
      </c>
      <c r="C18" s="2" t="s">
        <v>191</v>
      </c>
      <c r="D18" s="1" t="s">
        <v>192</v>
      </c>
      <c r="E18" s="126" t="s">
        <v>19</v>
      </c>
      <c r="F18" s="93">
        <v>2016</v>
      </c>
      <c r="G18" s="93">
        <v>2017</v>
      </c>
      <c r="H18" s="94">
        <v>2909.92</v>
      </c>
      <c r="I18" s="117">
        <v>2036.94</v>
      </c>
      <c r="J18" s="2" t="s">
        <v>187</v>
      </c>
      <c r="K18" s="57" t="s">
        <v>193</v>
      </c>
      <c r="L18" s="128">
        <v>6</v>
      </c>
      <c r="M18" s="128">
        <v>179</v>
      </c>
      <c r="N18" s="4" t="s">
        <v>194</v>
      </c>
      <c r="O18" s="119"/>
      <c r="P18" s="91"/>
    </row>
    <row r="19" spans="1:16" ht="173.25" x14ac:dyDescent="0.25">
      <c r="A19" s="93">
        <v>11</v>
      </c>
      <c r="B19" s="137" t="s">
        <v>195</v>
      </c>
      <c r="C19" s="2" t="s">
        <v>144</v>
      </c>
      <c r="D19" s="2" t="s">
        <v>13</v>
      </c>
      <c r="E19" s="2" t="s">
        <v>13</v>
      </c>
      <c r="F19" s="1">
        <v>2016</v>
      </c>
      <c r="G19" s="1">
        <v>2018</v>
      </c>
      <c r="H19" s="35">
        <v>113000</v>
      </c>
      <c r="I19" s="117">
        <v>55638.29</v>
      </c>
      <c r="J19" s="2" t="s">
        <v>168</v>
      </c>
      <c r="K19" s="8" t="s">
        <v>196</v>
      </c>
      <c r="L19" s="93">
        <v>24</v>
      </c>
      <c r="M19" s="138" t="s">
        <v>75</v>
      </c>
      <c r="N19" s="2" t="s">
        <v>197</v>
      </c>
      <c r="O19" s="119"/>
      <c r="P19" s="91"/>
    </row>
  </sheetData>
  <mergeCells count="47">
    <mergeCell ref="L16:L17"/>
    <mergeCell ref="M16:M17"/>
    <mergeCell ref="N16:N17"/>
    <mergeCell ref="O16:O17"/>
    <mergeCell ref="P16:P17"/>
    <mergeCell ref="F16:F17"/>
    <mergeCell ref="G16:G17"/>
    <mergeCell ref="H16:H17"/>
    <mergeCell ref="I16:I17"/>
    <mergeCell ref="J16:J17"/>
    <mergeCell ref="K16:K17"/>
    <mergeCell ref="M5:M6"/>
    <mergeCell ref="N5:N6"/>
    <mergeCell ref="O5:O6"/>
    <mergeCell ref="P5:P6"/>
    <mergeCell ref="A14:O14"/>
    <mergeCell ref="A16:A17"/>
    <mergeCell ref="B16:B17"/>
    <mergeCell ref="C16:C17"/>
    <mergeCell ref="D16:D17"/>
    <mergeCell ref="E16:E17"/>
    <mergeCell ref="G5:G6"/>
    <mergeCell ref="H5:H6"/>
    <mergeCell ref="I5:I6"/>
    <mergeCell ref="J5:J6"/>
    <mergeCell ref="K5:K6"/>
    <mergeCell ref="L5:L6"/>
    <mergeCell ref="K2:K3"/>
    <mergeCell ref="L2:N2"/>
    <mergeCell ref="O2:O3"/>
    <mergeCell ref="A4:O4"/>
    <mergeCell ref="A5:A6"/>
    <mergeCell ref="B5:B6"/>
    <mergeCell ref="C5:C6"/>
    <mergeCell ref="D5:D6"/>
    <mergeCell ref="E5:E6"/>
    <mergeCell ref="F5:F6"/>
    <mergeCell ref="A1:O1"/>
    <mergeCell ref="A2:A3"/>
    <mergeCell ref="B2:B3"/>
    <mergeCell ref="C2:C3"/>
    <mergeCell ref="D2:D3"/>
    <mergeCell ref="E2:E3"/>
    <mergeCell ref="F2:G3"/>
    <mergeCell ref="H2:H3"/>
    <mergeCell ref="I2:I3"/>
    <mergeCell ref="J2:J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zoomScale="80" zoomScaleNormal="80" workbookViewId="0">
      <selection activeCell="A2" sqref="A2:O3"/>
    </sheetView>
  </sheetViews>
  <sheetFormatPr defaultRowHeight="15" x14ac:dyDescent="0.25"/>
  <cols>
    <col min="2" max="2" width="36.42578125" customWidth="1"/>
    <col min="3" max="3" width="24.5703125" customWidth="1"/>
    <col min="4" max="4" width="14.140625" customWidth="1"/>
    <col min="5" max="5" width="12.85546875" customWidth="1"/>
    <col min="8" max="8" width="33.28515625" customWidth="1"/>
    <col min="9" max="9" width="23.28515625" customWidth="1"/>
    <col min="10" max="10" width="20.28515625" customWidth="1"/>
    <col min="11" max="11" width="67.42578125" customWidth="1"/>
    <col min="12" max="12" width="18.140625" customWidth="1"/>
    <col min="13" max="13" width="13.85546875" customWidth="1"/>
    <col min="14" max="14" width="16.5703125" customWidth="1"/>
    <col min="15" max="15" width="22.42578125" customWidth="1"/>
  </cols>
  <sheetData>
    <row r="1" spans="1:15" ht="41.25" customHeight="1" x14ac:dyDescent="0.25">
      <c r="A1" s="55" t="s">
        <v>198</v>
      </c>
      <c r="B1" s="55"/>
      <c r="C1" s="55"/>
      <c r="D1" s="55"/>
      <c r="E1" s="55"/>
      <c r="F1" s="55"/>
      <c r="G1" s="55"/>
      <c r="H1" s="55"/>
      <c r="I1" s="55"/>
      <c r="J1" s="55"/>
      <c r="K1" s="55"/>
      <c r="L1" s="55"/>
      <c r="M1" s="55"/>
      <c r="N1" s="55"/>
      <c r="O1" s="55"/>
    </row>
    <row r="2" spans="1:15" ht="15.75" x14ac:dyDescent="0.25">
      <c r="A2" s="78" t="s">
        <v>0</v>
      </c>
      <c r="B2" s="78" t="s">
        <v>1</v>
      </c>
      <c r="C2" s="78" t="s">
        <v>2</v>
      </c>
      <c r="D2" s="78" t="s">
        <v>3</v>
      </c>
      <c r="E2" s="78" t="s">
        <v>4</v>
      </c>
      <c r="F2" s="79" t="s">
        <v>5</v>
      </c>
      <c r="G2" s="80"/>
      <c r="H2" s="81" t="s">
        <v>32</v>
      </c>
      <c r="I2" s="81" t="s">
        <v>33</v>
      </c>
      <c r="J2" s="78" t="s">
        <v>7</v>
      </c>
      <c r="K2" s="78" t="s">
        <v>34</v>
      </c>
      <c r="L2" s="82" t="s">
        <v>35</v>
      </c>
      <c r="M2" s="82"/>
      <c r="N2" s="82"/>
      <c r="O2" s="82" t="s">
        <v>36</v>
      </c>
    </row>
    <row r="3" spans="1:15" ht="157.5" x14ac:dyDescent="0.25">
      <c r="A3" s="83"/>
      <c r="B3" s="83"/>
      <c r="C3" s="83"/>
      <c r="D3" s="83"/>
      <c r="E3" s="83"/>
      <c r="F3" s="84"/>
      <c r="G3" s="85"/>
      <c r="H3" s="86"/>
      <c r="I3" s="86"/>
      <c r="J3" s="83"/>
      <c r="K3" s="83"/>
      <c r="L3" s="87" t="s">
        <v>37</v>
      </c>
      <c r="M3" s="87" t="s">
        <v>38</v>
      </c>
      <c r="N3" s="87" t="s">
        <v>39</v>
      </c>
      <c r="O3" s="82"/>
    </row>
    <row r="4" spans="1:15" ht="78.75" x14ac:dyDescent="0.25">
      <c r="A4" s="93" t="s">
        <v>40</v>
      </c>
      <c r="B4" s="92" t="s">
        <v>199</v>
      </c>
      <c r="C4" s="92" t="s">
        <v>200</v>
      </c>
      <c r="D4" s="2" t="s">
        <v>67</v>
      </c>
      <c r="E4" s="2" t="s">
        <v>67</v>
      </c>
      <c r="F4" s="2">
        <v>2016</v>
      </c>
      <c r="G4" s="93">
        <v>2018</v>
      </c>
      <c r="H4" s="3">
        <v>323730.53000000003</v>
      </c>
      <c r="I4" s="94">
        <v>77559.19</v>
      </c>
      <c r="J4" s="2" t="s">
        <v>201</v>
      </c>
      <c r="K4" s="95" t="s">
        <v>202</v>
      </c>
      <c r="L4" s="96" t="s">
        <v>203</v>
      </c>
      <c r="M4" s="96" t="s">
        <v>204</v>
      </c>
      <c r="N4" s="96" t="s">
        <v>205</v>
      </c>
      <c r="O4" s="92"/>
    </row>
    <row r="5" spans="1:15" ht="110.25" x14ac:dyDescent="0.25">
      <c r="A5" s="93" t="s">
        <v>55</v>
      </c>
      <c r="B5" s="92" t="s">
        <v>206</v>
      </c>
      <c r="C5" s="92" t="s">
        <v>207</v>
      </c>
      <c r="D5" s="2" t="s">
        <v>67</v>
      </c>
      <c r="E5" s="2" t="s">
        <v>67</v>
      </c>
      <c r="F5" s="2">
        <v>2013</v>
      </c>
      <c r="G5" s="93">
        <v>2020</v>
      </c>
      <c r="H5" s="3">
        <v>105728.3</v>
      </c>
      <c r="I5" s="94">
        <v>105728.3</v>
      </c>
      <c r="J5" s="2" t="s">
        <v>201</v>
      </c>
      <c r="K5" s="95" t="s">
        <v>208</v>
      </c>
      <c r="L5" s="92" t="s">
        <v>209</v>
      </c>
      <c r="M5" s="92" t="s">
        <v>210</v>
      </c>
      <c r="N5" s="96"/>
      <c r="O5" s="92"/>
    </row>
    <row r="6" spans="1:15" ht="141.75" x14ac:dyDescent="0.25">
      <c r="A6" s="93" t="s">
        <v>211</v>
      </c>
      <c r="B6" s="92" t="s">
        <v>212</v>
      </c>
      <c r="C6" s="92" t="s">
        <v>213</v>
      </c>
      <c r="D6" s="2" t="s">
        <v>67</v>
      </c>
      <c r="E6" s="2" t="s">
        <v>67</v>
      </c>
      <c r="F6" s="2">
        <v>2016</v>
      </c>
      <c r="G6" s="93">
        <v>2019</v>
      </c>
      <c r="H6" s="3">
        <v>103345.1</v>
      </c>
      <c r="I6" s="94">
        <v>21428.880000000001</v>
      </c>
      <c r="J6" s="2" t="s">
        <v>201</v>
      </c>
      <c r="K6" s="95" t="s">
        <v>214</v>
      </c>
      <c r="L6" s="92" t="s">
        <v>215</v>
      </c>
      <c r="M6" s="92" t="s">
        <v>216</v>
      </c>
      <c r="N6" s="97" t="s">
        <v>217</v>
      </c>
      <c r="O6" s="92"/>
    </row>
    <row r="7" spans="1:15" ht="126" x14ac:dyDescent="0.25">
      <c r="A7" s="93" t="s">
        <v>218</v>
      </c>
      <c r="B7" s="92" t="s">
        <v>219</v>
      </c>
      <c r="C7" s="92" t="s">
        <v>220</v>
      </c>
      <c r="D7" s="2" t="s">
        <v>221</v>
      </c>
      <c r="E7" s="2" t="s">
        <v>67</v>
      </c>
      <c r="F7" s="2">
        <v>2016</v>
      </c>
      <c r="G7" s="93">
        <v>2019</v>
      </c>
      <c r="H7" s="3">
        <v>207364.4</v>
      </c>
      <c r="I7" s="94">
        <v>207364.23</v>
      </c>
      <c r="J7" s="2" t="s">
        <v>201</v>
      </c>
      <c r="K7" s="95" t="s">
        <v>222</v>
      </c>
      <c r="L7" s="92" t="s">
        <v>215</v>
      </c>
      <c r="M7" s="92" t="s">
        <v>216</v>
      </c>
      <c r="N7" s="97" t="s">
        <v>223</v>
      </c>
      <c r="O7" s="92"/>
    </row>
  </sheetData>
  <mergeCells count="13">
    <mergeCell ref="K2:K3"/>
    <mergeCell ref="L2:N2"/>
    <mergeCell ref="O2:O3"/>
    <mergeCell ref="A1:O1"/>
    <mergeCell ref="A2:A3"/>
    <mergeCell ref="B2:B3"/>
    <mergeCell ref="C2:C3"/>
    <mergeCell ref="D2:D3"/>
    <mergeCell ref="E2:E3"/>
    <mergeCell ref="F2:G3"/>
    <mergeCell ref="H2:H3"/>
    <mergeCell ref="I2:I3"/>
    <mergeCell ref="J2: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C4" sqref="C4"/>
    </sheetView>
  </sheetViews>
  <sheetFormatPr defaultRowHeight="15" x14ac:dyDescent="0.25"/>
  <cols>
    <col min="2" max="2" width="20.7109375" customWidth="1"/>
    <col min="3" max="3" width="19.28515625" customWidth="1"/>
    <col min="4" max="4" width="18.28515625" customWidth="1"/>
    <col min="5" max="5" width="18.5703125" customWidth="1"/>
    <col min="6" max="6" width="12.5703125" customWidth="1"/>
    <col min="7" max="7" width="9.28515625" bestFit="1" customWidth="1"/>
    <col min="8" max="8" width="28.28515625" customWidth="1"/>
    <col min="9" max="9" width="26.85546875" customWidth="1"/>
    <col min="10" max="10" width="47.85546875" customWidth="1"/>
  </cols>
  <sheetData>
    <row r="1" spans="1:10" ht="54.75" customHeight="1" x14ac:dyDescent="0.25">
      <c r="A1" s="55" t="s">
        <v>225</v>
      </c>
      <c r="B1" s="55"/>
      <c r="C1" s="55"/>
      <c r="D1" s="55"/>
      <c r="E1" s="55"/>
      <c r="F1" s="55"/>
      <c r="G1" s="55"/>
      <c r="H1" s="55"/>
      <c r="I1" s="55"/>
      <c r="J1" s="55"/>
    </row>
    <row r="2" spans="1:10" ht="15.75" customHeight="1" x14ac:dyDescent="0.25">
      <c r="A2" s="78" t="s">
        <v>0</v>
      </c>
      <c r="B2" s="78" t="s">
        <v>1</v>
      </c>
      <c r="C2" s="78" t="s">
        <v>2</v>
      </c>
      <c r="D2" s="78" t="s">
        <v>3</v>
      </c>
      <c r="E2" s="78" t="s">
        <v>4</v>
      </c>
      <c r="F2" s="79" t="s">
        <v>5</v>
      </c>
      <c r="G2" s="80"/>
      <c r="H2" s="81" t="s">
        <v>32</v>
      </c>
      <c r="I2" s="78" t="s">
        <v>7</v>
      </c>
      <c r="J2" s="78" t="s">
        <v>8</v>
      </c>
    </row>
    <row r="3" spans="1:10" ht="44.25" customHeight="1" x14ac:dyDescent="0.25">
      <c r="A3" s="83"/>
      <c r="B3" s="83"/>
      <c r="C3" s="83"/>
      <c r="D3" s="83"/>
      <c r="E3" s="83"/>
      <c r="F3" s="84"/>
      <c r="G3" s="85"/>
      <c r="H3" s="86"/>
      <c r="I3" s="83"/>
      <c r="J3" s="83"/>
    </row>
    <row r="4" spans="1:10" ht="220.5" x14ac:dyDescent="0.25">
      <c r="A4" s="93" t="s">
        <v>40</v>
      </c>
      <c r="B4" s="5" t="s">
        <v>226</v>
      </c>
      <c r="C4" s="2" t="s">
        <v>227</v>
      </c>
      <c r="D4" s="2" t="s">
        <v>228</v>
      </c>
      <c r="E4" s="2" t="s">
        <v>229</v>
      </c>
      <c r="F4" s="2">
        <v>2014</v>
      </c>
      <c r="G4" s="93">
        <v>2017</v>
      </c>
      <c r="H4" s="3">
        <v>396837.6</v>
      </c>
      <c r="I4" s="2" t="s">
        <v>230</v>
      </c>
      <c r="J4" s="95" t="s">
        <v>390</v>
      </c>
    </row>
    <row r="5" spans="1:10" ht="236.25" x14ac:dyDescent="0.25">
      <c r="A5" s="93">
        <v>2</v>
      </c>
      <c r="B5" s="5" t="s">
        <v>231</v>
      </c>
      <c r="C5" s="2" t="s">
        <v>227</v>
      </c>
      <c r="D5" s="56" t="s">
        <v>67</v>
      </c>
      <c r="E5" s="56" t="s">
        <v>67</v>
      </c>
      <c r="F5" s="2">
        <v>2011</v>
      </c>
      <c r="G5" s="93">
        <v>2020</v>
      </c>
      <c r="H5" s="3">
        <v>264628.8</v>
      </c>
      <c r="I5" s="2" t="s">
        <v>230</v>
      </c>
      <c r="J5" s="95" t="s">
        <v>232</v>
      </c>
    </row>
  </sheetData>
  <mergeCells count="10">
    <mergeCell ref="J2:J3"/>
    <mergeCell ref="A1:J1"/>
    <mergeCell ref="A2:A3"/>
    <mergeCell ref="B2:B3"/>
    <mergeCell ref="C2:C3"/>
    <mergeCell ref="D2:D3"/>
    <mergeCell ref="E2:E3"/>
    <mergeCell ref="F2:G3"/>
    <mergeCell ref="H2:H3"/>
    <mergeCell ref="I2: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sqref="A1:O1"/>
    </sheetView>
  </sheetViews>
  <sheetFormatPr defaultRowHeight="15" x14ac:dyDescent="0.25"/>
  <cols>
    <col min="2" max="2" width="18.85546875" customWidth="1"/>
    <col min="3" max="3" width="24.85546875" customWidth="1"/>
    <col min="4" max="4" width="19.5703125" customWidth="1"/>
    <col min="5" max="5" width="16.42578125" customWidth="1"/>
    <col min="6" max="6" width="12.5703125" customWidth="1"/>
    <col min="7" max="7" width="12.85546875" customWidth="1"/>
    <col min="8" max="8" width="19.85546875" customWidth="1"/>
    <col min="9" max="9" width="22.140625" customWidth="1"/>
    <col min="10" max="10" width="18" customWidth="1"/>
    <col min="11" max="11" width="35.5703125" customWidth="1"/>
    <col min="12" max="12" width="26.140625" customWidth="1"/>
    <col min="13" max="13" width="18.140625" customWidth="1"/>
    <col min="14" max="14" width="24.7109375" customWidth="1"/>
    <col min="15" max="15" width="26.42578125" customWidth="1"/>
  </cols>
  <sheetData>
    <row r="1" spans="1:15" ht="37.5" customHeight="1" x14ac:dyDescent="0.25">
      <c r="A1" s="55" t="s">
        <v>233</v>
      </c>
      <c r="B1" s="55"/>
      <c r="C1" s="55"/>
      <c r="D1" s="55"/>
      <c r="E1" s="55"/>
      <c r="F1" s="55"/>
      <c r="G1" s="55"/>
      <c r="H1" s="55"/>
      <c r="I1" s="55"/>
      <c r="J1" s="55"/>
      <c r="K1" s="55"/>
      <c r="L1" s="55"/>
      <c r="M1" s="55"/>
      <c r="N1" s="55"/>
      <c r="O1" s="55"/>
    </row>
    <row r="2" spans="1:15" ht="15.75" x14ac:dyDescent="0.25">
      <c r="A2" s="78" t="s">
        <v>0</v>
      </c>
      <c r="B2" s="78" t="s">
        <v>1</v>
      </c>
      <c r="C2" s="78" t="s">
        <v>2</v>
      </c>
      <c r="D2" s="78" t="s">
        <v>30</v>
      </c>
      <c r="E2" s="78" t="s">
        <v>4</v>
      </c>
      <c r="F2" s="79" t="s">
        <v>5</v>
      </c>
      <c r="G2" s="80"/>
      <c r="H2" s="78" t="s">
        <v>234</v>
      </c>
      <c r="I2" s="78" t="s">
        <v>235</v>
      </c>
      <c r="J2" s="78" t="s">
        <v>7</v>
      </c>
      <c r="K2" s="78" t="s">
        <v>34</v>
      </c>
      <c r="L2" s="82" t="s">
        <v>35</v>
      </c>
      <c r="M2" s="82"/>
      <c r="N2" s="82"/>
      <c r="O2" s="78" t="s">
        <v>36</v>
      </c>
    </row>
    <row r="3" spans="1:15" ht="110.25" x14ac:dyDescent="0.25">
      <c r="A3" s="83"/>
      <c r="B3" s="83"/>
      <c r="C3" s="83"/>
      <c r="D3" s="83"/>
      <c r="E3" s="83"/>
      <c r="F3" s="84"/>
      <c r="G3" s="85"/>
      <c r="H3" s="83"/>
      <c r="I3" s="83"/>
      <c r="J3" s="83"/>
      <c r="K3" s="83"/>
      <c r="L3" s="177" t="s">
        <v>37</v>
      </c>
      <c r="M3" s="177" t="s">
        <v>38</v>
      </c>
      <c r="N3" s="177" t="s">
        <v>39</v>
      </c>
      <c r="O3" s="83"/>
    </row>
    <row r="4" spans="1:15" ht="15.75" x14ac:dyDescent="0.25">
      <c r="A4" s="178" t="s">
        <v>236</v>
      </c>
      <c r="B4" s="179"/>
      <c r="C4" s="179"/>
      <c r="D4" s="179"/>
      <c r="E4" s="179"/>
      <c r="F4" s="179"/>
      <c r="G4" s="179"/>
      <c r="H4" s="179"/>
      <c r="I4" s="179"/>
      <c r="J4" s="179"/>
      <c r="K4" s="179"/>
      <c r="L4" s="179"/>
      <c r="M4" s="179"/>
      <c r="N4" s="179"/>
      <c r="O4" s="180"/>
    </row>
    <row r="5" spans="1:15" ht="236.25" x14ac:dyDescent="0.25">
      <c r="A5" s="127">
        <v>1</v>
      </c>
      <c r="B5" s="181" t="s">
        <v>237</v>
      </c>
      <c r="C5" s="182" t="s">
        <v>238</v>
      </c>
      <c r="D5" s="182" t="s">
        <v>13</v>
      </c>
      <c r="E5" s="182" t="s">
        <v>13</v>
      </c>
      <c r="F5" s="182">
        <v>2006</v>
      </c>
      <c r="G5" s="153">
        <v>2019</v>
      </c>
      <c r="H5" s="183">
        <v>9473.7000000000007</v>
      </c>
      <c r="I5" s="183">
        <v>9473.7000000000007</v>
      </c>
      <c r="J5" s="182" t="s">
        <v>239</v>
      </c>
      <c r="K5" s="181" t="s">
        <v>240</v>
      </c>
      <c r="L5" s="181"/>
      <c r="M5" s="181"/>
      <c r="N5" s="181" t="s">
        <v>241</v>
      </c>
      <c r="O5" s="153" t="s">
        <v>242</v>
      </c>
    </row>
    <row r="6" spans="1:15" ht="157.5" x14ac:dyDescent="0.25">
      <c r="A6" s="127">
        <v>2</v>
      </c>
      <c r="B6" s="181" t="s">
        <v>243</v>
      </c>
      <c r="C6" s="182" t="s">
        <v>244</v>
      </c>
      <c r="D6" s="182" t="s">
        <v>13</v>
      </c>
      <c r="E6" s="182" t="s">
        <v>19</v>
      </c>
      <c r="F6" s="182">
        <v>2017</v>
      </c>
      <c r="G6" s="182">
        <v>2017</v>
      </c>
      <c r="H6" s="183">
        <v>1500</v>
      </c>
      <c r="I6" s="183">
        <v>50</v>
      </c>
      <c r="J6" s="182" t="s">
        <v>245</v>
      </c>
      <c r="K6" s="181" t="s">
        <v>246</v>
      </c>
      <c r="L6" s="181"/>
      <c r="M6" s="181"/>
      <c r="N6" s="181"/>
      <c r="O6" s="153" t="s">
        <v>19</v>
      </c>
    </row>
    <row r="7" spans="1:15" ht="15.75" x14ac:dyDescent="0.25">
      <c r="A7" s="178" t="s">
        <v>247</v>
      </c>
      <c r="B7" s="179"/>
      <c r="C7" s="179"/>
      <c r="D7" s="179"/>
      <c r="E7" s="179"/>
      <c r="F7" s="179"/>
      <c r="G7" s="179"/>
      <c r="H7" s="179"/>
      <c r="I7" s="179"/>
      <c r="J7" s="179"/>
      <c r="K7" s="179"/>
      <c r="L7" s="179"/>
      <c r="M7" s="179"/>
      <c r="N7" s="179"/>
      <c r="O7" s="180"/>
    </row>
    <row r="8" spans="1:15" ht="157.5" x14ac:dyDescent="0.25">
      <c r="A8" s="127">
        <v>3</v>
      </c>
      <c r="B8" s="181" t="s">
        <v>248</v>
      </c>
      <c r="C8" s="184" t="s">
        <v>249</v>
      </c>
      <c r="D8" s="184" t="s">
        <v>13</v>
      </c>
      <c r="E8" s="184" t="s">
        <v>13</v>
      </c>
      <c r="F8" s="185">
        <v>2009</v>
      </c>
      <c r="G8" s="185">
        <v>2017</v>
      </c>
      <c r="H8" s="184" t="s">
        <v>250</v>
      </c>
      <c r="I8" s="183">
        <v>1916.01</v>
      </c>
      <c r="J8" s="186" t="s">
        <v>251</v>
      </c>
      <c r="K8" s="181" t="s">
        <v>252</v>
      </c>
      <c r="L8" s="187"/>
      <c r="M8" s="187"/>
      <c r="N8" s="181" t="s">
        <v>253</v>
      </c>
      <c r="O8" s="126" t="s">
        <v>254</v>
      </c>
    </row>
    <row r="9" spans="1:15" ht="330.75" x14ac:dyDescent="0.25">
      <c r="A9" s="127">
        <v>4</v>
      </c>
      <c r="B9" s="181" t="s">
        <v>255</v>
      </c>
      <c r="C9" s="184" t="s">
        <v>249</v>
      </c>
      <c r="D9" s="184" t="s">
        <v>13</v>
      </c>
      <c r="E9" s="184" t="s">
        <v>13</v>
      </c>
      <c r="F9" s="185">
        <v>2012</v>
      </c>
      <c r="G9" s="185">
        <v>2017</v>
      </c>
      <c r="H9" s="184" t="s">
        <v>256</v>
      </c>
      <c r="I9" s="184">
        <v>0</v>
      </c>
      <c r="J9" s="186" t="s">
        <v>251</v>
      </c>
      <c r="K9" s="187" t="s">
        <v>257</v>
      </c>
      <c r="L9" s="187"/>
      <c r="M9" s="187"/>
      <c r="N9" s="181" t="s">
        <v>258</v>
      </c>
      <c r="O9" s="126" t="s">
        <v>254</v>
      </c>
    </row>
    <row r="10" spans="1:15" ht="15.75" x14ac:dyDescent="0.25">
      <c r="A10" s="178" t="s">
        <v>142</v>
      </c>
      <c r="B10" s="179"/>
      <c r="C10" s="179"/>
      <c r="D10" s="179"/>
      <c r="E10" s="179"/>
      <c r="F10" s="179"/>
      <c r="G10" s="179"/>
      <c r="H10" s="179"/>
      <c r="I10" s="179"/>
      <c r="J10" s="179"/>
      <c r="K10" s="179"/>
      <c r="L10" s="179"/>
      <c r="M10" s="179"/>
      <c r="N10" s="179"/>
      <c r="O10" s="180"/>
    </row>
    <row r="11" spans="1:15" ht="252" x14ac:dyDescent="0.25">
      <c r="A11" s="127">
        <v>5</v>
      </c>
      <c r="B11" s="181" t="s">
        <v>259</v>
      </c>
      <c r="C11" s="182" t="s">
        <v>260</v>
      </c>
      <c r="D11" s="182" t="s">
        <v>13</v>
      </c>
      <c r="E11" s="182" t="s">
        <v>13</v>
      </c>
      <c r="F11" s="182">
        <v>2013</v>
      </c>
      <c r="G11" s="153">
        <v>2017</v>
      </c>
      <c r="H11" s="183">
        <v>71708.7</v>
      </c>
      <c r="I11" s="183">
        <v>72392.899999999994</v>
      </c>
      <c r="J11" s="182" t="s">
        <v>239</v>
      </c>
      <c r="K11" s="181" t="s">
        <v>261</v>
      </c>
      <c r="L11" s="181" t="s">
        <v>262</v>
      </c>
      <c r="M11" s="181"/>
      <c r="N11" s="188" t="s">
        <v>263</v>
      </c>
      <c r="O11" s="153" t="s">
        <v>264</v>
      </c>
    </row>
    <row r="12" spans="1:15" ht="126" x14ac:dyDescent="0.25">
      <c r="A12" s="127">
        <v>6</v>
      </c>
      <c r="B12" s="120" t="s">
        <v>265</v>
      </c>
      <c r="C12" s="182" t="s">
        <v>266</v>
      </c>
      <c r="D12" s="182" t="s">
        <v>13</v>
      </c>
      <c r="E12" s="182" t="s">
        <v>13</v>
      </c>
      <c r="F12" s="182">
        <v>2008</v>
      </c>
      <c r="G12" s="153">
        <v>2020</v>
      </c>
      <c r="H12" s="183">
        <v>10931.6</v>
      </c>
      <c r="I12" s="183">
        <v>0</v>
      </c>
      <c r="J12" s="182" t="s">
        <v>239</v>
      </c>
      <c r="K12" s="181" t="s">
        <v>242</v>
      </c>
      <c r="L12" s="181"/>
      <c r="M12" s="181"/>
      <c r="N12" s="181"/>
      <c r="O12" s="153" t="s">
        <v>267</v>
      </c>
    </row>
    <row r="13" spans="1:15" ht="362.25" x14ac:dyDescent="0.25">
      <c r="A13" s="127">
        <v>7</v>
      </c>
      <c r="B13" s="120" t="s">
        <v>268</v>
      </c>
      <c r="C13" s="182" t="s">
        <v>266</v>
      </c>
      <c r="D13" s="182" t="s">
        <v>13</v>
      </c>
      <c r="E13" s="182" t="s">
        <v>13</v>
      </c>
      <c r="F13" s="182">
        <v>2006</v>
      </c>
      <c r="G13" s="153">
        <v>2019</v>
      </c>
      <c r="H13" s="183">
        <v>21863.3</v>
      </c>
      <c r="I13" s="183">
        <v>33647.5</v>
      </c>
      <c r="J13" s="182" t="s">
        <v>239</v>
      </c>
      <c r="K13" s="181" t="s">
        <v>269</v>
      </c>
      <c r="L13" s="181"/>
      <c r="M13" s="181" t="s">
        <v>270</v>
      </c>
      <c r="N13" s="181"/>
      <c r="O13" s="153" t="s">
        <v>271</v>
      </c>
    </row>
    <row r="14" spans="1:15" ht="141.75" x14ac:dyDescent="0.25">
      <c r="A14" s="127">
        <v>8</v>
      </c>
      <c r="B14" s="120" t="s">
        <v>272</v>
      </c>
      <c r="C14" s="182" t="s">
        <v>273</v>
      </c>
      <c r="D14" s="182" t="s">
        <v>13</v>
      </c>
      <c r="E14" s="182" t="s">
        <v>19</v>
      </c>
      <c r="F14" s="182">
        <v>2017</v>
      </c>
      <c r="G14" s="182">
        <v>2017</v>
      </c>
      <c r="H14" s="183">
        <v>2170.6999999999998</v>
      </c>
      <c r="I14" s="183">
        <v>0</v>
      </c>
      <c r="J14" s="182" t="s">
        <v>245</v>
      </c>
      <c r="K14" s="181" t="s">
        <v>274</v>
      </c>
      <c r="L14" s="181"/>
      <c r="M14" s="181"/>
      <c r="N14" s="181"/>
      <c r="O14" s="153" t="s">
        <v>19</v>
      </c>
    </row>
    <row r="15" spans="1:15" ht="15.75" x14ac:dyDescent="0.25">
      <c r="A15" s="178" t="s">
        <v>275</v>
      </c>
      <c r="B15" s="179"/>
      <c r="C15" s="179"/>
      <c r="D15" s="179"/>
      <c r="E15" s="179"/>
      <c r="F15" s="179"/>
      <c r="G15" s="179"/>
      <c r="H15" s="179"/>
      <c r="I15" s="179"/>
      <c r="J15" s="179"/>
      <c r="K15" s="179"/>
      <c r="L15" s="179"/>
      <c r="M15" s="179"/>
      <c r="N15" s="179"/>
      <c r="O15" s="180"/>
    </row>
    <row r="16" spans="1:15" ht="141.75" x14ac:dyDescent="0.25">
      <c r="A16" s="127">
        <v>9</v>
      </c>
      <c r="B16" s="189" t="s">
        <v>276</v>
      </c>
      <c r="C16" s="126" t="s">
        <v>277</v>
      </c>
      <c r="D16" s="126" t="s">
        <v>13</v>
      </c>
      <c r="E16" s="126" t="s">
        <v>13</v>
      </c>
      <c r="F16" s="182">
        <v>2016</v>
      </c>
      <c r="G16" s="182">
        <v>2017</v>
      </c>
      <c r="H16" s="190">
        <v>396921.9</v>
      </c>
      <c r="I16" s="190">
        <v>0</v>
      </c>
      <c r="J16" s="126" t="s">
        <v>278</v>
      </c>
      <c r="K16" s="187" t="s">
        <v>279</v>
      </c>
      <c r="L16" s="187"/>
      <c r="M16" s="187"/>
      <c r="N16" s="187"/>
      <c r="O16" s="126" t="s">
        <v>280</v>
      </c>
    </row>
    <row r="17" spans="1:15" ht="15.75" x14ac:dyDescent="0.25">
      <c r="A17" s="191" t="s">
        <v>281</v>
      </c>
      <c r="B17" s="192"/>
      <c r="C17" s="192"/>
      <c r="D17" s="192"/>
      <c r="E17" s="192"/>
      <c r="F17" s="192"/>
      <c r="G17" s="192"/>
      <c r="H17" s="192"/>
      <c r="I17" s="192"/>
      <c r="J17" s="192"/>
      <c r="K17" s="192"/>
      <c r="L17" s="192"/>
      <c r="M17" s="192"/>
      <c r="N17" s="192"/>
      <c r="O17" s="193"/>
    </row>
    <row r="18" spans="1:15" ht="299.25" x14ac:dyDescent="0.25">
      <c r="A18" s="127">
        <v>10</v>
      </c>
      <c r="B18" s="194" t="s">
        <v>282</v>
      </c>
      <c r="C18" s="153" t="s">
        <v>266</v>
      </c>
      <c r="D18" s="153" t="s">
        <v>13</v>
      </c>
      <c r="E18" s="153" t="s">
        <v>13</v>
      </c>
      <c r="F18" s="153">
        <v>2008</v>
      </c>
      <c r="G18" s="153">
        <v>2017</v>
      </c>
      <c r="H18" s="195">
        <v>260000</v>
      </c>
      <c r="I18" s="195">
        <v>126339.96752000001</v>
      </c>
      <c r="J18" s="153" t="s">
        <v>283</v>
      </c>
      <c r="K18" s="194" t="s">
        <v>284</v>
      </c>
      <c r="L18" s="194"/>
      <c r="M18" s="194"/>
      <c r="N18" s="194" t="s">
        <v>285</v>
      </c>
      <c r="O18" s="153" t="s">
        <v>286</v>
      </c>
    </row>
    <row r="19" spans="1:15" ht="173.25" x14ac:dyDescent="0.25">
      <c r="A19" s="127">
        <v>11</v>
      </c>
      <c r="B19" s="194" t="s">
        <v>287</v>
      </c>
      <c r="C19" s="153" t="s">
        <v>288</v>
      </c>
      <c r="D19" s="153" t="s">
        <v>13</v>
      </c>
      <c r="E19" s="153" t="s">
        <v>13</v>
      </c>
      <c r="F19" s="153">
        <v>2012</v>
      </c>
      <c r="G19" s="153">
        <v>2017</v>
      </c>
      <c r="H19" s="195">
        <v>162679</v>
      </c>
      <c r="I19" s="195">
        <v>0</v>
      </c>
      <c r="J19" s="153" t="s">
        <v>289</v>
      </c>
      <c r="K19" s="194" t="s">
        <v>290</v>
      </c>
      <c r="L19" s="194"/>
      <c r="M19" s="194"/>
      <c r="N19" s="194" t="s">
        <v>291</v>
      </c>
      <c r="O19" s="153" t="s">
        <v>292</v>
      </c>
    </row>
    <row r="20" spans="1:15" ht="15.75" x14ac:dyDescent="0.25">
      <c r="A20" s="191" t="s">
        <v>293</v>
      </c>
      <c r="B20" s="192"/>
      <c r="C20" s="192"/>
      <c r="D20" s="192"/>
      <c r="E20" s="192"/>
      <c r="F20" s="192"/>
      <c r="G20" s="192"/>
      <c r="H20" s="192"/>
      <c r="I20" s="192"/>
      <c r="J20" s="192"/>
      <c r="K20" s="192"/>
      <c r="L20" s="192"/>
      <c r="M20" s="192"/>
      <c r="N20" s="192"/>
      <c r="O20" s="193"/>
    </row>
    <row r="21" spans="1:15" ht="78.75" x14ac:dyDescent="0.25">
      <c r="A21" s="127">
        <v>12</v>
      </c>
      <c r="B21" s="196" t="s">
        <v>294</v>
      </c>
      <c r="C21" s="153" t="s">
        <v>295</v>
      </c>
      <c r="D21" s="197" t="s">
        <v>13</v>
      </c>
      <c r="E21" s="197" t="s">
        <v>13</v>
      </c>
      <c r="F21" s="153">
        <v>2013</v>
      </c>
      <c r="G21" s="153">
        <v>2017</v>
      </c>
      <c r="H21" s="195">
        <v>84176.9</v>
      </c>
      <c r="I21" s="195">
        <v>112418.7</v>
      </c>
      <c r="J21" s="153" t="s">
        <v>239</v>
      </c>
      <c r="K21" s="194" t="s">
        <v>296</v>
      </c>
      <c r="L21" s="194" t="s">
        <v>297</v>
      </c>
      <c r="M21" s="194"/>
      <c r="N21" s="194" t="s">
        <v>298</v>
      </c>
      <c r="O21" s="153" t="s">
        <v>299</v>
      </c>
    </row>
    <row r="22" spans="1:15" ht="173.25" x14ac:dyDescent="0.25">
      <c r="A22" s="127">
        <v>13</v>
      </c>
      <c r="B22" s="194" t="s">
        <v>300</v>
      </c>
      <c r="C22" s="153" t="s">
        <v>301</v>
      </c>
      <c r="D22" s="153" t="s">
        <v>13</v>
      </c>
      <c r="E22" s="153" t="s">
        <v>19</v>
      </c>
      <c r="F22" s="198">
        <v>2016</v>
      </c>
      <c r="G22" s="153">
        <v>2019</v>
      </c>
      <c r="H22" s="195">
        <v>6500</v>
      </c>
      <c r="I22" s="195">
        <v>6333.95</v>
      </c>
      <c r="J22" s="153" t="s">
        <v>302</v>
      </c>
      <c r="K22" s="194" t="s">
        <v>303</v>
      </c>
      <c r="L22" s="194"/>
      <c r="M22" s="194"/>
      <c r="N22" s="194"/>
      <c r="O22" s="153" t="s">
        <v>19</v>
      </c>
    </row>
  </sheetData>
  <mergeCells count="19">
    <mergeCell ref="A15:O15"/>
    <mergeCell ref="A17:O17"/>
    <mergeCell ref="A20:O20"/>
    <mergeCell ref="K2:K3"/>
    <mergeCell ref="L2:N2"/>
    <mergeCell ref="O2:O3"/>
    <mergeCell ref="A4:O4"/>
    <mergeCell ref="A7:O7"/>
    <mergeCell ref="A10:O10"/>
    <mergeCell ref="A1:O1"/>
    <mergeCell ref="A2:A3"/>
    <mergeCell ref="B2:B3"/>
    <mergeCell ref="C2:C3"/>
    <mergeCell ref="D2:D3"/>
    <mergeCell ref="E2:E3"/>
    <mergeCell ref="F2:G3"/>
    <mergeCell ref="H2:H3"/>
    <mergeCell ref="I2:I3"/>
    <mergeCell ref="J2: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F1" workbookViewId="0">
      <selection activeCell="A2" sqref="A2:O3"/>
    </sheetView>
  </sheetViews>
  <sheetFormatPr defaultRowHeight="15" x14ac:dyDescent="0.25"/>
  <cols>
    <col min="1" max="1" width="11.42578125" customWidth="1"/>
    <col min="2" max="2" width="24.85546875" customWidth="1"/>
    <col min="3" max="3" width="19.42578125" customWidth="1"/>
    <col min="5" max="5" width="26" customWidth="1"/>
    <col min="6" max="6" width="10.85546875" customWidth="1"/>
    <col min="8" max="8" width="23" customWidth="1"/>
    <col min="9" max="9" width="18.5703125" customWidth="1"/>
    <col min="10" max="10" width="21.85546875" customWidth="1"/>
    <col min="11" max="11" width="73.85546875" customWidth="1"/>
    <col min="12" max="12" width="21.5703125" customWidth="1"/>
    <col min="13" max="13" width="23.7109375" customWidth="1"/>
    <col min="14" max="14" width="25.7109375" customWidth="1"/>
    <col min="15" max="15" width="13.28515625" customWidth="1"/>
  </cols>
  <sheetData>
    <row r="1" spans="1:15" ht="33" customHeight="1" x14ac:dyDescent="0.25">
      <c r="A1" s="55" t="s">
        <v>404</v>
      </c>
      <c r="B1" s="55"/>
      <c r="C1" s="55"/>
      <c r="D1" s="55"/>
      <c r="E1" s="55"/>
      <c r="F1" s="55"/>
      <c r="G1" s="55"/>
      <c r="H1" s="55"/>
      <c r="I1" s="55"/>
      <c r="J1" s="55"/>
      <c r="K1" s="55"/>
      <c r="L1" s="55"/>
      <c r="M1" s="55"/>
      <c r="N1" s="55"/>
      <c r="O1" s="55"/>
    </row>
    <row r="2" spans="1:15" ht="15.75" x14ac:dyDescent="0.25">
      <c r="A2" s="150" t="s">
        <v>0</v>
      </c>
      <c r="B2" s="150" t="s">
        <v>1</v>
      </c>
      <c r="C2" s="150" t="s">
        <v>2</v>
      </c>
      <c r="D2" s="150" t="s">
        <v>304</v>
      </c>
      <c r="E2" s="150" t="s">
        <v>305</v>
      </c>
      <c r="F2" s="150" t="s">
        <v>5</v>
      </c>
      <c r="G2" s="150"/>
      <c r="H2" s="150" t="s">
        <v>306</v>
      </c>
      <c r="I2" s="150" t="s">
        <v>307</v>
      </c>
      <c r="J2" s="150" t="s">
        <v>7</v>
      </c>
      <c r="K2" s="150" t="s">
        <v>308</v>
      </c>
      <c r="L2" s="150" t="s">
        <v>309</v>
      </c>
      <c r="M2" s="150"/>
      <c r="N2" s="150"/>
      <c r="O2" s="150" t="s">
        <v>36</v>
      </c>
    </row>
    <row r="3" spans="1:15" ht="94.5" x14ac:dyDescent="0.25">
      <c r="A3" s="150"/>
      <c r="B3" s="150"/>
      <c r="C3" s="150"/>
      <c r="D3" s="150"/>
      <c r="E3" s="150"/>
      <c r="F3" s="150"/>
      <c r="G3" s="150"/>
      <c r="H3" s="150"/>
      <c r="I3" s="150"/>
      <c r="J3" s="150"/>
      <c r="K3" s="150"/>
      <c r="L3" s="151" t="s">
        <v>310</v>
      </c>
      <c r="M3" s="151" t="s">
        <v>311</v>
      </c>
      <c r="N3" s="151" t="s">
        <v>39</v>
      </c>
      <c r="O3" s="150"/>
    </row>
    <row r="4" spans="1:15" ht="15.75" x14ac:dyDescent="0.25">
      <c r="A4" s="2">
        <v>1</v>
      </c>
      <c r="B4" s="2">
        <v>2</v>
      </c>
      <c r="C4" s="2">
        <v>3</v>
      </c>
      <c r="D4" s="2">
        <v>4</v>
      </c>
      <c r="E4" s="2">
        <v>5</v>
      </c>
      <c r="F4" s="2">
        <v>6</v>
      </c>
      <c r="G4" s="2">
        <v>7</v>
      </c>
      <c r="H4" s="2">
        <v>8</v>
      </c>
      <c r="I4" s="2">
        <v>9</v>
      </c>
      <c r="J4" s="2">
        <v>10</v>
      </c>
      <c r="K4" s="2">
        <v>11</v>
      </c>
      <c r="L4" s="1">
        <v>12</v>
      </c>
      <c r="M4" s="1">
        <v>13</v>
      </c>
      <c r="N4" s="1">
        <v>14</v>
      </c>
      <c r="O4" s="1">
        <v>15</v>
      </c>
    </row>
    <row r="5" spans="1:15" ht="41.25" customHeight="1" x14ac:dyDescent="0.25">
      <c r="A5" s="2"/>
      <c r="B5" s="139"/>
      <c r="C5" s="140" t="s">
        <v>312</v>
      </c>
      <c r="D5" s="152"/>
      <c r="E5" s="152"/>
      <c r="F5" s="152"/>
      <c r="G5" s="152"/>
      <c r="H5" s="152"/>
      <c r="I5" s="152"/>
      <c r="J5" s="152"/>
      <c r="K5" s="152"/>
      <c r="L5" s="33" t="s">
        <v>312</v>
      </c>
      <c r="M5" s="98"/>
      <c r="N5" s="98"/>
      <c r="O5" s="34"/>
    </row>
    <row r="6" spans="1:15" ht="63" x14ac:dyDescent="0.25">
      <c r="A6" s="2" t="s">
        <v>40</v>
      </c>
      <c r="B6" s="153" t="s">
        <v>313</v>
      </c>
      <c r="C6" s="2" t="s">
        <v>314</v>
      </c>
      <c r="D6" s="2" t="s">
        <v>315</v>
      </c>
      <c r="E6" s="2" t="s">
        <v>315</v>
      </c>
      <c r="F6" s="2">
        <v>2011</v>
      </c>
      <c r="G6" s="2">
        <v>2018</v>
      </c>
      <c r="H6" s="35">
        <v>0</v>
      </c>
      <c r="I6" s="154">
        <v>0</v>
      </c>
      <c r="J6" s="2" t="s">
        <v>316</v>
      </c>
      <c r="K6" s="5" t="s">
        <v>317</v>
      </c>
      <c r="L6" s="1"/>
      <c r="M6" s="1"/>
      <c r="N6" s="1"/>
      <c r="O6" s="141"/>
    </row>
    <row r="7" spans="1:15" ht="110.25" x14ac:dyDescent="0.25">
      <c r="A7" s="2" t="s">
        <v>55</v>
      </c>
      <c r="B7" s="2" t="s">
        <v>318</v>
      </c>
      <c r="C7" s="2" t="s">
        <v>319</v>
      </c>
      <c r="D7" s="2" t="s">
        <v>315</v>
      </c>
      <c r="E7" s="2" t="s">
        <v>315</v>
      </c>
      <c r="F7" s="2">
        <v>2016</v>
      </c>
      <c r="G7" s="2">
        <v>2018</v>
      </c>
      <c r="H7" s="35">
        <v>79514.11</v>
      </c>
      <c r="I7" s="2">
        <f>35637.4+2208.7</f>
        <v>37846.1</v>
      </c>
      <c r="J7" s="2" t="s">
        <v>316</v>
      </c>
      <c r="K7" s="144" t="s">
        <v>320</v>
      </c>
      <c r="L7" s="142"/>
      <c r="M7" s="142"/>
      <c r="N7" s="142"/>
      <c r="O7" s="155"/>
    </row>
    <row r="8" spans="1:15" ht="330.75" x14ac:dyDescent="0.25">
      <c r="A8" s="2" t="s">
        <v>211</v>
      </c>
      <c r="B8" s="153" t="s">
        <v>321</v>
      </c>
      <c r="C8" s="2" t="s">
        <v>322</v>
      </c>
      <c r="D8" s="2" t="s">
        <v>315</v>
      </c>
      <c r="E8" s="2" t="s">
        <v>315</v>
      </c>
      <c r="F8" s="2">
        <v>2014</v>
      </c>
      <c r="G8" s="2">
        <v>2018</v>
      </c>
      <c r="H8" s="35">
        <v>1189.5999999999999</v>
      </c>
      <c r="I8" s="156">
        <v>1103.8</v>
      </c>
      <c r="J8" s="2" t="s">
        <v>316</v>
      </c>
      <c r="K8" s="5" t="s">
        <v>323</v>
      </c>
      <c r="L8" s="1"/>
      <c r="M8" s="1"/>
      <c r="N8" s="1" t="s">
        <v>324</v>
      </c>
      <c r="O8" s="141"/>
    </row>
    <row r="9" spans="1:15" ht="47.25" x14ac:dyDescent="0.25">
      <c r="A9" s="2" t="s">
        <v>218</v>
      </c>
      <c r="B9" s="2" t="s">
        <v>325</v>
      </c>
      <c r="C9" s="2" t="s">
        <v>326</v>
      </c>
      <c r="D9" s="2" t="s">
        <v>315</v>
      </c>
      <c r="E9" s="2" t="s">
        <v>315</v>
      </c>
      <c r="F9" s="2">
        <v>2014</v>
      </c>
      <c r="G9" s="2">
        <v>2018</v>
      </c>
      <c r="H9" s="35">
        <v>26757.8</v>
      </c>
      <c r="I9" s="2">
        <f>17625.6+2428.5</f>
        <v>20054.099999999999</v>
      </c>
      <c r="J9" s="2" t="s">
        <v>316</v>
      </c>
      <c r="K9" s="157" t="s">
        <v>327</v>
      </c>
      <c r="L9" s="142" t="s">
        <v>328</v>
      </c>
      <c r="M9" s="142"/>
      <c r="N9" s="142" t="s">
        <v>329</v>
      </c>
      <c r="O9" s="155"/>
    </row>
    <row r="10" spans="1:15" ht="409.5" x14ac:dyDescent="0.25">
      <c r="A10" s="2" t="s">
        <v>330</v>
      </c>
      <c r="B10" s="2" t="s">
        <v>331</v>
      </c>
      <c r="C10" s="2" t="s">
        <v>332</v>
      </c>
      <c r="D10" s="2" t="s">
        <v>315</v>
      </c>
      <c r="E10" s="2" t="s">
        <v>315</v>
      </c>
      <c r="F10" s="2">
        <v>2011</v>
      </c>
      <c r="G10" s="2">
        <v>2018</v>
      </c>
      <c r="H10" s="35">
        <v>172869.16</v>
      </c>
      <c r="I10" s="2">
        <f>1103.8+152684.6+18423.7</f>
        <v>172212.1</v>
      </c>
      <c r="J10" s="2" t="s">
        <v>316</v>
      </c>
      <c r="K10" s="8" t="s">
        <v>333</v>
      </c>
      <c r="L10" s="142"/>
      <c r="M10" s="142"/>
      <c r="N10" s="142" t="s">
        <v>334</v>
      </c>
      <c r="O10" s="155"/>
    </row>
    <row r="11" spans="1:15" ht="63" x14ac:dyDescent="0.25">
      <c r="A11" s="2" t="s">
        <v>335</v>
      </c>
      <c r="B11" s="2" t="s">
        <v>336</v>
      </c>
      <c r="C11" s="2" t="s">
        <v>337</v>
      </c>
      <c r="D11" s="2" t="s">
        <v>315</v>
      </c>
      <c r="E11" s="2" t="s">
        <v>315</v>
      </c>
      <c r="F11" s="2">
        <v>2011</v>
      </c>
      <c r="G11" s="2">
        <v>2017</v>
      </c>
      <c r="H11" s="35">
        <v>3921.6</v>
      </c>
      <c r="I11" s="2">
        <v>3741.4</v>
      </c>
      <c r="J11" s="2" t="s">
        <v>316</v>
      </c>
      <c r="K11" s="144" t="s">
        <v>338</v>
      </c>
      <c r="L11" s="142" t="s">
        <v>328</v>
      </c>
      <c r="M11" s="142"/>
      <c r="N11" s="142" t="s">
        <v>339</v>
      </c>
      <c r="O11" s="155"/>
    </row>
    <row r="12" spans="1:15" ht="47.25" x14ac:dyDescent="0.25">
      <c r="A12" s="2" t="s">
        <v>340</v>
      </c>
      <c r="B12" s="126" t="s">
        <v>341</v>
      </c>
      <c r="C12" s="2" t="s">
        <v>342</v>
      </c>
      <c r="D12" s="156"/>
      <c r="E12" s="156"/>
      <c r="F12" s="156"/>
      <c r="G12" s="156"/>
      <c r="H12" s="35">
        <v>880.2</v>
      </c>
      <c r="I12" s="2">
        <v>880.2</v>
      </c>
      <c r="J12" s="2" t="s">
        <v>316</v>
      </c>
      <c r="K12" s="144" t="s">
        <v>338</v>
      </c>
      <c r="L12" s="1" t="s">
        <v>328</v>
      </c>
      <c r="M12" s="1"/>
      <c r="N12" s="1" t="s">
        <v>339</v>
      </c>
      <c r="O12" s="141"/>
    </row>
    <row r="13" spans="1:15" ht="63" x14ac:dyDescent="0.25">
      <c r="A13" s="2" t="s">
        <v>343</v>
      </c>
      <c r="B13" s="126" t="s">
        <v>344</v>
      </c>
      <c r="C13" s="2" t="s">
        <v>345</v>
      </c>
      <c r="D13" s="2" t="s">
        <v>117</v>
      </c>
      <c r="E13" s="2" t="s">
        <v>117</v>
      </c>
      <c r="F13" s="2">
        <v>2016</v>
      </c>
      <c r="G13" s="2">
        <v>2021</v>
      </c>
      <c r="H13" s="35">
        <v>0</v>
      </c>
      <c r="I13" s="156">
        <v>0</v>
      </c>
      <c r="J13" s="2" t="s">
        <v>316</v>
      </c>
      <c r="K13" s="5" t="s">
        <v>346</v>
      </c>
      <c r="L13" s="1"/>
      <c r="M13" s="1"/>
      <c r="N13" s="1" t="s">
        <v>347</v>
      </c>
      <c r="O13" s="141"/>
    </row>
    <row r="14" spans="1:15" ht="63" x14ac:dyDescent="0.25">
      <c r="A14" s="2" t="s">
        <v>348</v>
      </c>
      <c r="B14" s="2" t="s">
        <v>349</v>
      </c>
      <c r="C14" s="2" t="s">
        <v>350</v>
      </c>
      <c r="D14" s="2" t="s">
        <v>315</v>
      </c>
      <c r="E14" s="2" t="s">
        <v>315</v>
      </c>
      <c r="F14" s="2">
        <v>2011</v>
      </c>
      <c r="G14" s="2">
        <v>2017</v>
      </c>
      <c r="H14" s="35">
        <v>4588.8</v>
      </c>
      <c r="I14" s="2">
        <f>3630.8+888.8</f>
        <v>4519.6000000000004</v>
      </c>
      <c r="J14" s="2" t="s">
        <v>316</v>
      </c>
      <c r="K14" s="144" t="s">
        <v>338</v>
      </c>
      <c r="L14" s="142" t="s">
        <v>328</v>
      </c>
      <c r="M14" s="142"/>
      <c r="N14" s="142" t="s">
        <v>339</v>
      </c>
      <c r="O14" s="155"/>
    </row>
    <row r="15" spans="1:15" ht="94.5" x14ac:dyDescent="0.25">
      <c r="A15" s="2" t="s">
        <v>351</v>
      </c>
      <c r="B15" s="2" t="s">
        <v>352</v>
      </c>
      <c r="C15" s="2" t="s">
        <v>353</v>
      </c>
      <c r="D15" s="2" t="s">
        <v>315</v>
      </c>
      <c r="E15" s="2" t="s">
        <v>315</v>
      </c>
      <c r="F15" s="2">
        <v>2006</v>
      </c>
      <c r="G15" s="2">
        <v>2017</v>
      </c>
      <c r="H15" s="35">
        <v>18272.3</v>
      </c>
      <c r="I15" s="154">
        <f>9321.7+8551.3</f>
        <v>17873</v>
      </c>
      <c r="J15" s="2" t="s">
        <v>316</v>
      </c>
      <c r="K15" s="144" t="s">
        <v>338</v>
      </c>
      <c r="L15" s="143" t="s">
        <v>354</v>
      </c>
      <c r="M15" s="143">
        <v>11957.2</v>
      </c>
      <c r="N15" s="143">
        <v>400</v>
      </c>
      <c r="O15" s="155"/>
    </row>
    <row r="16" spans="1:15" ht="189" x14ac:dyDescent="0.25">
      <c r="A16" s="2" t="s">
        <v>355</v>
      </c>
      <c r="B16" s="2" t="s">
        <v>356</v>
      </c>
      <c r="C16" s="2" t="s">
        <v>345</v>
      </c>
      <c r="D16" s="2" t="s">
        <v>315</v>
      </c>
      <c r="E16" s="2" t="s">
        <v>315</v>
      </c>
      <c r="F16" s="2">
        <v>2012</v>
      </c>
      <c r="G16" s="2">
        <v>2017</v>
      </c>
      <c r="H16" s="35">
        <v>175038.7</v>
      </c>
      <c r="I16" s="2">
        <v>161190.5</v>
      </c>
      <c r="J16" s="2" t="s">
        <v>357</v>
      </c>
      <c r="K16" s="8" t="s">
        <v>358</v>
      </c>
      <c r="L16" s="142"/>
      <c r="M16" s="142"/>
      <c r="N16" s="142"/>
      <c r="O16" s="155"/>
    </row>
    <row r="17" spans="1:15" ht="78.75" x14ac:dyDescent="0.25">
      <c r="A17" s="2" t="s">
        <v>359</v>
      </c>
      <c r="B17" s="2" t="s">
        <v>360</v>
      </c>
      <c r="C17" s="2" t="s">
        <v>361</v>
      </c>
      <c r="D17" s="2" t="s">
        <v>315</v>
      </c>
      <c r="E17" s="2" t="s">
        <v>315</v>
      </c>
      <c r="F17" s="2">
        <v>2012</v>
      </c>
      <c r="G17" s="2">
        <v>2017</v>
      </c>
      <c r="H17" s="35">
        <v>71842.7</v>
      </c>
      <c r="I17" s="2">
        <f>61530.5+3740.54</f>
        <v>65271.040000000001</v>
      </c>
      <c r="J17" s="2" t="s">
        <v>316</v>
      </c>
      <c r="K17" s="2" t="s">
        <v>327</v>
      </c>
      <c r="L17" s="1" t="s">
        <v>362</v>
      </c>
      <c r="M17" s="1">
        <v>1333.4</v>
      </c>
      <c r="N17" s="1" t="s">
        <v>363</v>
      </c>
      <c r="O17" s="144"/>
    </row>
    <row r="18" spans="1:15" ht="15.75" x14ac:dyDescent="0.25">
      <c r="A18" s="144"/>
      <c r="B18" s="158" t="s">
        <v>364</v>
      </c>
      <c r="C18" s="159"/>
      <c r="D18" s="159"/>
      <c r="E18" s="159"/>
      <c r="F18" s="159"/>
      <c r="G18" s="159"/>
      <c r="H18" s="160">
        <f>H6+H7+H8+H9+H10+H11+H12+H13+H14+H15+H16+H17</f>
        <v>554874.97</v>
      </c>
      <c r="I18" s="160">
        <f>I6+I7+I8+I9+I10+I11+I12+I13+I14+I15+I16+I17</f>
        <v>484691.84</v>
      </c>
      <c r="J18" s="159"/>
      <c r="K18" s="159"/>
      <c r="L18" s="144"/>
      <c r="M18" s="144"/>
      <c r="N18" s="144"/>
      <c r="O18" s="144"/>
    </row>
    <row r="19" spans="1:15" ht="15.75" x14ac:dyDescent="0.25">
      <c r="A19" s="144"/>
      <c r="B19" s="144"/>
      <c r="C19" s="145" t="s">
        <v>365</v>
      </c>
      <c r="D19" s="145"/>
      <c r="E19" s="145"/>
      <c r="F19" s="145"/>
      <c r="G19" s="145"/>
      <c r="H19" s="145"/>
      <c r="I19" s="145"/>
      <c r="J19" s="145"/>
      <c r="K19" s="161"/>
      <c r="L19" s="145" t="s">
        <v>365</v>
      </c>
      <c r="M19" s="162"/>
      <c r="N19" s="162"/>
      <c r="O19" s="162"/>
    </row>
    <row r="20" spans="1:15" ht="63" x14ac:dyDescent="0.25">
      <c r="A20" s="2" t="s">
        <v>366</v>
      </c>
      <c r="B20" s="153" t="s">
        <v>367</v>
      </c>
      <c r="C20" s="2" t="s">
        <v>368</v>
      </c>
      <c r="D20" s="2" t="s">
        <v>67</v>
      </c>
      <c r="E20" s="2" t="s">
        <v>67</v>
      </c>
      <c r="F20" s="153">
        <v>2016</v>
      </c>
      <c r="G20" s="1">
        <v>2018</v>
      </c>
      <c r="H20" s="163">
        <v>320</v>
      </c>
      <c r="I20" s="141"/>
      <c r="J20" s="164" t="s">
        <v>369</v>
      </c>
      <c r="K20" s="165"/>
      <c r="L20" s="146"/>
      <c r="M20" s="166"/>
      <c r="N20" s="166"/>
      <c r="O20" s="166"/>
    </row>
    <row r="21" spans="1:15" ht="63" x14ac:dyDescent="0.25">
      <c r="A21" s="2" t="s">
        <v>370</v>
      </c>
      <c r="B21" s="153" t="s">
        <v>371</v>
      </c>
      <c r="C21" s="2" t="s">
        <v>372</v>
      </c>
      <c r="D21" s="2" t="s">
        <v>67</v>
      </c>
      <c r="E21" s="2" t="s">
        <v>67</v>
      </c>
      <c r="F21" s="153">
        <v>2016</v>
      </c>
      <c r="G21" s="1">
        <v>2018</v>
      </c>
      <c r="H21" s="163">
        <v>128600</v>
      </c>
      <c r="I21" s="141"/>
      <c r="J21" s="167"/>
      <c r="K21" s="165"/>
      <c r="L21" s="146"/>
      <c r="M21" s="166"/>
      <c r="N21" s="166"/>
      <c r="O21" s="166"/>
    </row>
    <row r="22" spans="1:15" ht="31.5" x14ac:dyDescent="0.25">
      <c r="A22" s="2" t="s">
        <v>373</v>
      </c>
      <c r="B22" s="153" t="s">
        <v>374</v>
      </c>
      <c r="C22" s="2" t="s">
        <v>375</v>
      </c>
      <c r="D22" s="2" t="s">
        <v>67</v>
      </c>
      <c r="E22" s="2" t="s">
        <v>67</v>
      </c>
      <c r="F22" s="153">
        <v>2016</v>
      </c>
      <c r="G22" s="1">
        <v>2018</v>
      </c>
      <c r="H22" s="163">
        <v>66220</v>
      </c>
      <c r="I22" s="141"/>
      <c r="J22" s="167"/>
      <c r="K22" s="144" t="s">
        <v>338</v>
      </c>
      <c r="L22" s="146"/>
      <c r="M22" s="166"/>
      <c r="N22" s="166"/>
      <c r="O22" s="166"/>
    </row>
    <row r="23" spans="1:15" ht="15.75" x14ac:dyDescent="0.25">
      <c r="A23" s="157"/>
      <c r="B23" s="168" t="s">
        <v>364</v>
      </c>
      <c r="C23" s="157"/>
      <c r="D23" s="157"/>
      <c r="E23" s="157"/>
      <c r="F23" s="169"/>
      <c r="G23" s="155"/>
      <c r="H23" s="170">
        <f>H20+H21+H22</f>
        <v>195140</v>
      </c>
      <c r="I23" s="170">
        <f>I20+I21+I22</f>
        <v>0</v>
      </c>
      <c r="J23" s="146"/>
      <c r="K23" s="165"/>
      <c r="L23" s="146"/>
      <c r="M23" s="166"/>
      <c r="N23" s="166"/>
      <c r="O23" s="166"/>
    </row>
    <row r="24" spans="1:15" ht="15.75" x14ac:dyDescent="0.25">
      <c r="A24" s="144"/>
      <c r="B24" s="144"/>
      <c r="C24" s="145" t="s">
        <v>376</v>
      </c>
      <c r="D24" s="145"/>
      <c r="E24" s="145"/>
      <c r="F24" s="145"/>
      <c r="G24" s="145"/>
      <c r="H24" s="145"/>
      <c r="I24" s="145"/>
      <c r="J24" s="145"/>
      <c r="K24" s="145"/>
      <c r="L24" s="145" t="s">
        <v>377</v>
      </c>
      <c r="M24" s="162"/>
      <c r="N24" s="162"/>
      <c r="O24" s="162"/>
    </row>
    <row r="25" spans="1:15" ht="63" x14ac:dyDescent="0.25">
      <c r="A25" s="93" t="s">
        <v>378</v>
      </c>
      <c r="B25" s="2" t="s">
        <v>379</v>
      </c>
      <c r="C25" s="2" t="s">
        <v>380</v>
      </c>
      <c r="D25" s="2" t="s">
        <v>67</v>
      </c>
      <c r="E25" s="2" t="s">
        <v>67</v>
      </c>
      <c r="F25" s="2">
        <v>2017</v>
      </c>
      <c r="G25" s="2">
        <v>2019</v>
      </c>
      <c r="H25" s="171">
        <v>150000</v>
      </c>
      <c r="I25" s="172"/>
      <c r="J25" s="2" t="s">
        <v>381</v>
      </c>
      <c r="K25" s="173"/>
      <c r="L25" s="173"/>
      <c r="M25" s="173"/>
      <c r="N25" s="173"/>
      <c r="O25" s="144"/>
    </row>
    <row r="26" spans="1:15" ht="126" x14ac:dyDescent="0.25">
      <c r="A26" s="93" t="s">
        <v>382</v>
      </c>
      <c r="B26" s="2" t="s">
        <v>383</v>
      </c>
      <c r="C26" s="2" t="s">
        <v>384</v>
      </c>
      <c r="D26" s="2" t="s">
        <v>67</v>
      </c>
      <c r="E26" s="2" t="s">
        <v>67</v>
      </c>
      <c r="F26" s="2">
        <v>2017</v>
      </c>
      <c r="G26" s="2">
        <v>2019</v>
      </c>
      <c r="H26" s="171">
        <v>1164682.8</v>
      </c>
      <c r="I26" s="172"/>
      <c r="J26" s="2" t="s">
        <v>381</v>
      </c>
      <c r="K26" s="173"/>
      <c r="L26" s="173"/>
      <c r="M26" s="173"/>
      <c r="N26" s="173"/>
      <c r="O26" s="144"/>
    </row>
    <row r="27" spans="1:15" ht="63" x14ac:dyDescent="0.25">
      <c r="A27" s="93" t="s">
        <v>385</v>
      </c>
      <c r="B27" s="2" t="s">
        <v>386</v>
      </c>
      <c r="C27" s="2" t="s">
        <v>387</v>
      </c>
      <c r="D27" s="2" t="s">
        <v>67</v>
      </c>
      <c r="E27" s="2" t="s">
        <v>67</v>
      </c>
      <c r="F27" s="2">
        <v>2017</v>
      </c>
      <c r="G27" s="2">
        <v>2019</v>
      </c>
      <c r="H27" s="171">
        <v>4933480.5999999996</v>
      </c>
      <c r="I27" s="172"/>
      <c r="J27" s="2" t="s">
        <v>381</v>
      </c>
      <c r="K27" s="173"/>
      <c r="L27" s="173"/>
      <c r="M27" s="173"/>
      <c r="N27" s="173"/>
      <c r="O27" s="144"/>
    </row>
    <row r="28" spans="1:15" ht="78.75" x14ac:dyDescent="0.25">
      <c r="A28" s="93" t="s">
        <v>388</v>
      </c>
      <c r="B28" s="2" t="s">
        <v>389</v>
      </c>
      <c r="C28" s="2" t="s">
        <v>361</v>
      </c>
      <c r="D28" s="2" t="s">
        <v>67</v>
      </c>
      <c r="E28" s="2" t="s">
        <v>67</v>
      </c>
      <c r="F28" s="2">
        <v>2016</v>
      </c>
      <c r="G28" s="2">
        <v>2017</v>
      </c>
      <c r="H28" s="171">
        <v>174875.4</v>
      </c>
      <c r="I28" s="172"/>
      <c r="J28" s="2" t="s">
        <v>381</v>
      </c>
      <c r="K28" s="173"/>
      <c r="L28" s="173"/>
      <c r="M28" s="173"/>
      <c r="N28" s="173"/>
      <c r="O28" s="144"/>
    </row>
    <row r="29" spans="1:15" ht="15.75" x14ac:dyDescent="0.25">
      <c r="A29" s="173"/>
      <c r="B29" s="168" t="s">
        <v>364</v>
      </c>
      <c r="C29" s="174"/>
      <c r="D29" s="175"/>
      <c r="E29" s="175"/>
      <c r="F29" s="175"/>
      <c r="G29" s="175"/>
      <c r="H29" s="176">
        <f>H25+H26+H27+H28</f>
        <v>6423038.7999999998</v>
      </c>
      <c r="I29" s="176">
        <f>I25+I26+I27+I28</f>
        <v>0</v>
      </c>
      <c r="J29" s="174"/>
      <c r="K29" s="173"/>
      <c r="L29" s="173"/>
      <c r="M29" s="173"/>
      <c r="N29" s="173"/>
      <c r="O29" s="173"/>
    </row>
  </sheetData>
  <mergeCells count="20">
    <mergeCell ref="A1:O1"/>
    <mergeCell ref="C5:K5"/>
    <mergeCell ref="L5:O5"/>
    <mergeCell ref="C19:K19"/>
    <mergeCell ref="L19:O19"/>
    <mergeCell ref="J20:J22"/>
    <mergeCell ref="C24:K24"/>
    <mergeCell ref="L24:O24"/>
    <mergeCell ref="H2:H3"/>
    <mergeCell ref="I2:I3"/>
    <mergeCell ref="J2:J3"/>
    <mergeCell ref="K2:K3"/>
    <mergeCell ref="L2:N2"/>
    <mergeCell ref="O2:O3"/>
    <mergeCell ref="A2:A3"/>
    <mergeCell ref="B2:B3"/>
    <mergeCell ref="C2:C3"/>
    <mergeCell ref="D2:D3"/>
    <mergeCell ref="E2:E3"/>
    <mergeCell ref="F2: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19</vt:i4>
      </vt:variant>
    </vt:vector>
  </HeadingPairs>
  <TitlesOfParts>
    <vt:vector size="19" baseType="lpstr">
      <vt:lpstr>Березовский район</vt:lpstr>
      <vt:lpstr>Когалым</vt:lpstr>
      <vt:lpstr>Кондинский район</vt:lpstr>
      <vt:lpstr>Мегион</vt:lpstr>
      <vt:lpstr>Нефтеюганский район</vt:lpstr>
      <vt:lpstr>Нижневартовск</vt:lpstr>
      <vt:lpstr>Нижневартовский район</vt:lpstr>
      <vt:lpstr>Нягань</vt:lpstr>
      <vt:lpstr>Октябрьский район</vt:lpstr>
      <vt:lpstr>Покачи</vt:lpstr>
      <vt:lpstr>Пыть-Ях</vt:lpstr>
      <vt:lpstr>Радужный</vt:lpstr>
      <vt:lpstr>Советский</vt:lpstr>
      <vt:lpstr>Сургут</vt:lpstr>
      <vt:lpstr>Сургутский район</vt:lpstr>
      <vt:lpstr>Урай</vt:lpstr>
      <vt:lpstr>Ханты-Мансийск</vt:lpstr>
      <vt:lpstr>Ханты-Мансийский район</vt:lpstr>
      <vt:lpstr>Югорск</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2018-03-26T13:55:43Z</dcterms:modified>
</cp:coreProperties>
</file>