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30\econom\temp\Управление инвестиционной политики\Отдел развития инвестдеятельности\3 Антипов\Информация по 106-п (во исп. 435-п)\2022 106-п\Отчет\Когалым\"/>
    </mc:Choice>
  </mc:AlternateContent>
  <bookViews>
    <workbookView xWindow="0" yWindow="0" windowWidth="28800" windowHeight="10635" firstSheet="1" activeTab="7"/>
  </bookViews>
  <sheets>
    <sheet name="Когалым" sheetId="2" r:id="rId1"/>
    <sheet name="Нефтеюганский район" sheetId="3" r:id="rId2"/>
    <sheet name="Нягань" sheetId="5" r:id="rId3"/>
    <sheet name="Пыть-Ях" sheetId="6" r:id="rId4"/>
    <sheet name="Сургут" sheetId="7" r:id="rId5"/>
    <sheet name="Сургутский район" sheetId="8" r:id="rId6"/>
    <sheet name="Урай" sheetId="9" r:id="rId7"/>
    <sheet name="План не сформирован (3)" sheetId="10" r:id="rId8"/>
  </sheets>
  <definedNames>
    <definedName name="_xlnm.Print_Titles" localSheetId="0">Когалым!$A:$A,Когалым!$5:$7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8" l="1"/>
  <c r="I34" i="7" l="1"/>
  <c r="I26" i="7"/>
  <c r="J13" i="3" l="1"/>
  <c r="I11" i="3"/>
  <c r="J11" i="3" s="1"/>
  <c r="J10" i="3"/>
  <c r="J9" i="3"/>
  <c r="J8" i="3"/>
  <c r="J7" i="3"/>
  <c r="J5" i="3"/>
  <c r="F21" i="2" l="1"/>
  <c r="G23" i="2" l="1"/>
  <c r="G20" i="2" s="1"/>
  <c r="F23" i="2"/>
  <c r="F19" i="2"/>
  <c r="G15" i="2"/>
  <c r="F15" i="2"/>
  <c r="F20" i="2" l="1"/>
  <c r="D32" i="2"/>
  <c r="F12" i="2" l="1"/>
  <c r="F11" i="2"/>
  <c r="D12" i="2"/>
  <c r="D11" i="2"/>
  <c r="F9" i="2" l="1"/>
  <c r="G32" i="2"/>
  <c r="F32" i="2"/>
  <c r="D9" i="2" l="1"/>
  <c r="G9" i="2" l="1"/>
  <c r="D26" i="2" l="1"/>
  <c r="F29" i="2" l="1"/>
  <c r="G29" i="2" s="1"/>
  <c r="F28" i="2"/>
  <c r="F27" i="2"/>
  <c r="F26" i="2" l="1"/>
  <c r="G26" i="2"/>
</calcChain>
</file>

<file path=xl/sharedStrings.xml><?xml version="1.0" encoding="utf-8"?>
<sst xmlns="http://schemas.openxmlformats.org/spreadsheetml/2006/main" count="1342" uniqueCount="640">
  <si>
    <t>Отчет о ходе реализации плана создания объектов инвестиционной инфраструктуры</t>
  </si>
  <si>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</si>
  <si>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</si>
  <si>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</si>
  <si>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</si>
  <si>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</si>
  <si>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Срок реализации проекта</t>
  </si>
  <si>
    <t>Текущее состояние проекта</t>
  </si>
  <si>
    <t>Вид работ</t>
  </si>
  <si>
    <t>Наименование муниципального образования</t>
  </si>
  <si>
    <t>Фактический адрес</t>
  </si>
  <si>
    <t>Контактная информация</t>
  </si>
  <si>
    <t>Ответственный за реализацию проекта</t>
  </si>
  <si>
    <t>Координаты</t>
  </si>
  <si>
    <t xml:space="preserve">Эффекты от реализации Объекта </t>
  </si>
  <si>
    <t>Примечание</t>
  </si>
  <si>
    <t>Год начала</t>
  </si>
  <si>
    <t>Год окончания</t>
  </si>
  <si>
    <t>Стадия проекта</t>
  </si>
  <si>
    <t>Описание</t>
  </si>
  <si>
    <t>Социальный (создание новых рабочих мест, чел.)</t>
  </si>
  <si>
    <t>Бюджетный (поступления налоговый отчислений в бюджеты всех уровней, тыс.руб.)</t>
  </si>
  <si>
    <t>Экономический (производственная мощность Объекта)</t>
  </si>
  <si>
    <t>всего</t>
  </si>
  <si>
    <t>Федеральный бюджет</t>
  </si>
  <si>
    <t>Бюджет ХМАО-Югры</t>
  </si>
  <si>
    <t>Бюджет города Когалыма</t>
  </si>
  <si>
    <t>Привлеченные средства</t>
  </si>
  <si>
    <t>внебюджетные источники</t>
  </si>
  <si>
    <t>Детский сад на 320 мест в 8 микрорайоне города Когалыма" (корректировка, привязка проекта: "Детский сад на 320 мест по адресу: г. Когалым, ул. Градостроителей")</t>
  </si>
  <si>
    <t>320 мест</t>
  </si>
  <si>
    <t>Дошкольное образование</t>
  </si>
  <si>
    <t>2021</t>
  </si>
  <si>
    <t>Строительство</t>
  </si>
  <si>
    <t>ХМАО-Югра, город Когалым, микрорайон 8</t>
  </si>
  <si>
    <t>Мощность объекта 320 мест</t>
  </si>
  <si>
    <t>2017</t>
  </si>
  <si>
    <t>-</t>
  </si>
  <si>
    <t>Магистральные и внутриквартальные инженерные сети застройки жилыми домами поселка Пионерный города Когалыма</t>
  </si>
  <si>
    <t>Коммунальное хозяйство</t>
  </si>
  <si>
    <t>2006</t>
  </si>
  <si>
    <t>ХМАО-Югра, город Когалым, район Пионерный</t>
  </si>
  <si>
    <t>Строительство завершено</t>
  </si>
  <si>
    <t>Проектирование</t>
  </si>
  <si>
    <t>Образование</t>
  </si>
  <si>
    <t>900 мест</t>
  </si>
  <si>
    <t>на 01.01.2022</t>
  </si>
  <si>
    <t>Исполнено на 01.01.2022</t>
  </si>
  <si>
    <t>Исполнено на 01.01.2022
(за отчетный год)</t>
  </si>
  <si>
    <t>Заказчик: МУ "УКС г. Когалыма" Директор - Кадыров Ильшат Рашидович</t>
  </si>
  <si>
    <t>1. Проектно-изыскательские работы - 100%
2. Строительно-монтажные работы - 100%
3. Готовность объекта - 100%</t>
  </si>
  <si>
    <t>Планируемая мощность строительства - 16,3256 км.</t>
  </si>
  <si>
    <t>1. Проектно-изыскательские работы - 100%
2. Планируемый объем строительно-монтажные работ - 100%</t>
  </si>
  <si>
    <t>16,3256 км.</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</si>
  <si>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</si>
  <si>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Мощность объекта 900 учащихся</t>
  </si>
  <si>
    <t xml:space="preserve">1. На отчетную дату ведутся проектно-изыскательские работы; </t>
  </si>
  <si>
    <t>ХМАО-Югра, город Когалым, улица Сибирская</t>
  </si>
  <si>
    <t>Информация отсутствует</t>
  </si>
  <si>
    <t>62.254381
74.479471</t>
  </si>
  <si>
    <t>62.238689, 74.524024; 62.239297, 74.529666; 62.239191, 74.529184; 62.237261, 74.529014; 62.235198, 74.531397; 62.238322, 74.544085; 62.238322, 74.544085; 62.240457, 74.539753; 62.241182, 74.536243; 62.242021, 74.535976; 62.242021, 74.535976; 62.245316, 74.533555; 62.245316, 74.534221; 62.245368, 74.536331</t>
  </si>
  <si>
    <t>62.2755;               74.4734</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</si>
  <si>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</si>
  <si>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</si>
  <si>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 xml:space="preserve">Проект на стадии реализации. 
Выполнены проектно-изыскательские работы
</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</si>
  <si>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Срок окончания работ запланирован на 28.02.2022 года.
Мощность объекта 14МВт.</t>
  </si>
  <si>
    <t>строительство</t>
  </si>
  <si>
    <t>Когалым город</t>
  </si>
  <si>
    <t>ХМАО-Югра, город Когалым, ул. Комсомольская</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</si>
  <si>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</si>
  <si>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</si>
  <si>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r>
      <t xml:space="preserve">Привлеченные средства
</t>
    </r>
    <r>
      <rPr>
        <i/>
        <sz val="11"/>
        <rFont val="Times New Roman"/>
        <family val="1"/>
        <charset val="204"/>
      </rPr>
      <t>(ПАО "ЛУКОЙЛ")</t>
    </r>
  </si>
  <si>
    <t>Реконструкция котельной №1 в городе Когалыме (Арочник)</t>
  </si>
  <si>
    <t xml:space="preserve">Проект на стадии реализации. 
Проектно-изыскательские работы  2020 год.
Строительно-монтажные работы 2021 - 2022 годы.
</t>
  </si>
  <si>
    <t xml:space="preserve">Подготовлена территория строительства, завершены
работы по устройству фундамента котельной, фундаментов под оборудование,
выполнена обратная засыпка котлована, выполнены фундаментные работы под
дымовые трубы, смонтированы вертикальные конструкции дымовых труб,
осуществлен монтаж КНС. Ведутся работы по монтажу резервуаров аварийного
топлива снабжения, наружных сетей водоотведения и тепло-, водоснабжения,
осуществлена закупка основного котельного оборудования.
После реконструкции установленная мощность составит 53,4 МВт,
присоединенная с учетом перспективной нагрузки – 46,28 МВт, резервная – 3,4
МВт
</t>
  </si>
  <si>
    <t>реконструкция</t>
  </si>
  <si>
    <t>ХМАО-Югра, город Когалым, проспект Нефтяников 18, кадастровый номер земельного участка 86:17:0010207:33, Сургутское шоссе</t>
  </si>
  <si>
    <t xml:space="preserve">Привлеченные средства
</t>
  </si>
  <si>
    <r>
      <rPr>
        <b/>
        <sz val="10"/>
        <rFont val="Times New Roman"/>
        <family val="1"/>
        <charset val="204"/>
      </rPr>
      <t>ПИР в 2020 году</t>
    </r>
    <r>
      <rPr>
        <sz val="10"/>
        <rFont val="Times New Roman"/>
        <family val="1"/>
        <charset val="204"/>
      </rPr>
      <t xml:space="preserve"> - ООО "Липецкий инженерно-технический центр"
</t>
    </r>
    <r>
      <rPr>
        <i/>
        <sz val="10"/>
        <rFont val="Times New Roman"/>
        <family val="1"/>
        <charset val="204"/>
      </rPr>
      <t>398036, город Липецк, проспект Победы, дом 128, офис 29-1, тел. +7(4742) 516-813</t>
    </r>
    <r>
      <rPr>
        <sz val="10"/>
        <rFont val="Times New Roman"/>
        <family val="1"/>
        <charset val="204"/>
      </rPr>
      <t xml:space="preserve">
</t>
    </r>
    <r>
      <rPr>
        <b/>
        <sz val="10"/>
        <rFont val="Times New Roman"/>
        <family val="1"/>
        <charset val="204"/>
      </rPr>
      <t>СМР в 2021 году:</t>
    </r>
    <r>
      <rPr>
        <sz val="10"/>
        <rFont val="Times New Roman"/>
        <family val="1"/>
        <charset val="204"/>
      </rPr>
      <t xml:space="preserve">
</t>
    </r>
    <r>
      <rPr>
        <b/>
        <sz val="10"/>
        <rFont val="Times New Roman"/>
        <family val="1"/>
        <charset val="204"/>
      </rPr>
      <t>- ООО "Строительные технологии"</t>
    </r>
    <r>
      <rPr>
        <sz val="10"/>
        <rFont val="Times New Roman"/>
        <family val="1"/>
        <charset val="204"/>
      </rPr>
      <t xml:space="preserve">
</t>
    </r>
    <r>
      <rPr>
        <i/>
        <sz val="10"/>
        <rFont val="Times New Roman"/>
        <family val="1"/>
        <charset val="204"/>
      </rPr>
      <t>625501, Тюменская область, Тюменский район, деревня Дербыши, улица Трактовая, дом 31Б, +7(34667) 586-971</t>
    </r>
    <r>
      <rPr>
        <sz val="10"/>
        <rFont val="Times New Roman"/>
        <family val="1"/>
        <charset val="204"/>
      </rPr>
      <t xml:space="preserve">
</t>
    </r>
    <r>
      <rPr>
        <b/>
        <sz val="10"/>
        <rFont val="Times New Roman"/>
        <family val="1"/>
        <charset val="204"/>
      </rPr>
      <t>СМР: ООО "Горводоканал"</t>
    </r>
    <r>
      <rPr>
        <sz val="10"/>
        <rFont val="Times New Roman"/>
        <family val="1"/>
        <charset val="204"/>
      </rPr>
      <t xml:space="preserve">
</t>
    </r>
    <r>
      <rPr>
        <i/>
        <sz val="10"/>
        <rFont val="Times New Roman"/>
        <family val="1"/>
        <charset val="204"/>
      </rPr>
      <t>628481, Автономный округ Ханты-Мансийский Автономный округ - Югра, город Когалым, улица Дружбы Народов, 41</t>
    </r>
    <r>
      <rPr>
        <sz val="10"/>
        <rFont val="Times New Roman"/>
        <family val="1"/>
        <charset val="204"/>
      </rPr>
      <t xml:space="preserve">
</t>
    </r>
    <r>
      <rPr>
        <b/>
        <sz val="10"/>
        <rFont val="Times New Roman"/>
        <family val="1"/>
        <charset val="204"/>
      </rPr>
      <t/>
    </r>
  </si>
  <si>
    <r>
      <rPr>
        <b/>
        <sz val="10"/>
        <rFont val="Times New Roman"/>
        <family val="1"/>
        <charset val="204"/>
      </rPr>
      <t>ПИР - ООО "Дорстройсервис"</t>
    </r>
    <r>
      <rPr>
        <sz val="10"/>
        <rFont val="Times New Roman"/>
        <family val="1"/>
        <charset val="204"/>
      </rPr>
      <t xml:space="preserve">
628486, Российская Федерация, Тюменская область, Ханты-Мансийский автономный округ - Югра, город Когалым, улица Озерная, дом 5, тел. +7 (34667) 4-93-00 
</t>
    </r>
    <r>
      <rPr>
        <b/>
        <sz val="10"/>
        <rFont val="Times New Roman"/>
        <family val="1"/>
        <charset val="204"/>
      </rPr>
      <t>СМР - ООО "СИБВИТОСЕРВИС",</t>
    </r>
    <r>
      <rPr>
        <sz val="10"/>
        <rFont val="Times New Roman"/>
        <family val="1"/>
        <charset val="204"/>
      </rPr>
      <t xml:space="preserve"> Тюменская область, Ханты-Мансийский автономный округ-Югра, г. Сургут ул. Комплектовочная, д7/1, тел. +7(3462)22-37-44, +7(3462)22-37-55</t>
    </r>
  </si>
  <si>
    <r>
      <rPr>
        <b/>
        <sz val="10"/>
        <rFont val="Times New Roman"/>
        <family val="1"/>
        <charset val="204"/>
      </rPr>
      <t>ПИР - ООО "СИБВИТОСЕРВИС"</t>
    </r>
    <r>
      <rPr>
        <sz val="10"/>
        <rFont val="Times New Roman"/>
        <family val="1"/>
        <charset val="204"/>
      </rPr>
      <t xml:space="preserve">, 
Тюменская область, Ханты-Мансийский автономный округ-Югра, г. Сургут ул. Комплектовочная, д7/1, тел. +7(3462)22-37-44, +7(3462)22-37-55
</t>
    </r>
    <r>
      <rPr>
        <b/>
        <sz val="10"/>
        <rFont val="Times New Roman"/>
        <family val="1"/>
        <charset val="204"/>
      </rPr>
      <t>СМР - ООО "СИБВИТОСЕРВИС"</t>
    </r>
    <r>
      <rPr>
        <sz val="10"/>
        <rFont val="Times New Roman"/>
        <family val="1"/>
        <charset val="204"/>
      </rPr>
      <t>, 
Тюменская область, Ханты-Мансийский автономный округ-Югра, г. Сургут ул. Комплектовочная, д7/1, тел. +7(3462)22-37-44, +7(3462)22-37-55</t>
    </r>
  </si>
  <si>
    <t xml:space="preserve"> МКУ "УЖКХ г. Когалыма"
Директор - Голубцов Эдуард Николаевич, (34667)93-546</t>
  </si>
  <si>
    <t>95 рабочих мест</t>
  </si>
  <si>
    <t>Мощность объекта 7 МВт.</t>
  </si>
  <si>
    <t>Мощность объекта 53,4 МВт.</t>
  </si>
  <si>
    <t>9 490,9 тыс. руб. в год</t>
  </si>
  <si>
    <t>160 рабочих мест</t>
  </si>
  <si>
    <t>20 299,7 тыс. руб. в год</t>
  </si>
  <si>
    <t>Отчет о реализации Плана создания объектов инвестиционной инфраструктуры в городе Когалым за 2021 год</t>
  </si>
  <si>
    <t>Отчет о реализации Плана создания объектов инвестиционной инфраструктуры в муниципальном образовании Нефтеюганский район Ханты-Мансийского автономного округа - Югры за 2021 г.</t>
  </si>
  <si>
    <t>№ п/п</t>
  </si>
  <si>
    <t>Наименование объекта</t>
  </si>
  <si>
    <t>Месторасположение</t>
  </si>
  <si>
    <t xml:space="preserve">Вид работ (строительство/реконструкция)  </t>
  </si>
  <si>
    <t xml:space="preserve">   Этап (проектирование/строительство)   </t>
  </si>
  <si>
    <t>Планируемые сроки строительства/реконструкции</t>
  </si>
  <si>
    <t>Инвестиционная емкость проекта, тыс.руб.</t>
  </si>
  <si>
    <t>Исполнено на 01.01.2022, тыс.руб.</t>
  </si>
  <si>
    <t>Источник финансирования</t>
  </si>
  <si>
    <t>Краткая характеристика и текущее состояние объекта,  информация о проведении торгов, заключении контракта, соблюдении условий контракта подрядной организацией</t>
  </si>
  <si>
    <t>% выполнения</t>
  </si>
  <si>
    <t>Объекты коммунальной инфраструктуры</t>
  </si>
  <si>
    <t>Комплекс сооружений водоснабжения, водоочистки и сетей водоснабжения в сп.Сингапай Нефтеюганского района</t>
  </si>
  <si>
    <t xml:space="preserve">ХМАО-Югра, Нефтеюганский район, сп.Сингапай
</t>
  </si>
  <si>
    <t>Местный бюджет</t>
  </si>
  <si>
    <t>Модернизация объекта "Установка обезжелезивания" в сп. Салым</t>
  </si>
  <si>
    <t>ХМАО-Югра, Нефтеюганский район, сп.Салым</t>
  </si>
  <si>
    <t>Инженерная подготовка территории микрорайона Коржавино (электрические сети, проезды) в гп.Пойковский Нефтеюганского района</t>
  </si>
  <si>
    <t>ХМАО-Югра, Нефтеюганский район, гп. Пойковский 
Номер квартала: 01:01:12</t>
  </si>
  <si>
    <t>Проект реализован</t>
  </si>
  <si>
    <t>Строительство блочно-модульной водоочистной установки производительностью 250 м3/сут в сп.Каркатеевы Нефтеюганского района</t>
  </si>
  <si>
    <t xml:space="preserve">ХМАО-Югра, Нефтеюганский район, сп.Каркатеевы </t>
  </si>
  <si>
    <t>Проект на стадии реализации</t>
  </si>
  <si>
    <t xml:space="preserve">Заключен и исполнен договор от 28.10.2015 № 217-15/УГГР с ОАО «НПЦ Мониторинг» на выполнение работ по составлению гидрогеологического заключения, на сумму 35,37 тыс.руб. 
29.06.2015заключен муниципальный контракт № 85-02 с ООО «НПП «Кавитон» на выполнение проектно-изыскательских работ, на сумму 800,00 тыс.руб. Работы выполнены и оплачены. 
Заключен и исполнен договор с ООО "Научно-исследовательский институт геологии и геоэкологии" на выполнение проекта геологического изучения недр (оценки) с целью добычи пресных подземных вод для хозяйственно-питьевых и противопожарных целей на сумму 300,00 тыс.руб.
Заключен муниципальный контракт от 09.12.15 с ООО «Про-джект» 1 410, 53 тыс. руб.на выполнение ПИР. Контракт исполнен в декабре 2017г.
Заключен МК №01873000017200002220001 от 23.07.2020г. с ООО "РИЕЛ-СТРОЙ" на выполнение СМР. Срок выполнения работ 16 месяцев, в том числе 2 месяца технологический перерыв (декабрь 2021г.). Цена контракта составляет 105 444,30 тыс.руб. 
С начала выполнения работ приняты и оплачены выполнения на общую сумму 24 642,52 тыс.руб. Сроки производства работ по контракту нарушены.  В виду снятия оборудования с производства, принято решение о замене технологического оборудования и прохождении технической экспертизы по разделу ТХ. 08.11.2021 заключен договор с экспертизой на экспертное сопровождение, сроком 1 год. МК приостановлен до получения Заключения госэкспертизы.
05.11.20г. заключен МК №0187300001720000396 с "ТЮМЕНЬГЕОМОНИТОРИНГ" на проведение работ по геологическому изучению недр, включая поиски и оценку месторождения подземных вод в пределах с.п. Каркатеевы Нефтеюганского района. Сумма контракта 12 000,00 тыс.руб. Общий срок выполнения работ 10 месяцев. Завершение работ - сентябрь 2021г. Работы выполнены и оплачены. Заключение получено в сентябре месяце.
Заключен и исполнен договор с ООО "ГСС" № 76-02 от 16.09.2021 на выполнение инженерных изысканий на сумму 250,00 тыс. руб.
Заключен и исполнен договор с ООО "Тюменьгеомониторинг" на выполнение комплекса работ по разработке проекта зон санитарной охраны (ЗСО) водозабора, расположенного в с.п. Каркатеевы на сумму 180,00 тыс.руб.    </t>
  </si>
  <si>
    <t>Реконструкция ВОС гп.Пойковский Нефтеюганского района</t>
  </si>
  <si>
    <t xml:space="preserve">ХМАО-Югра, Нефтеюганский район, гп. Пойковский </t>
  </si>
  <si>
    <t>Реконструкция</t>
  </si>
  <si>
    <t>Местный бюджет
Окружной бюджет
Федеральный бюджет</t>
  </si>
  <si>
    <t>Сети  тепловодоснабжения и водоотведения к многоквартирным жилым домам в 7 мкр. гп.Пойковский Нефтеюганского района</t>
  </si>
  <si>
    <t xml:space="preserve">Местный бюджет
Окружной бюджет
</t>
  </si>
  <si>
    <t>Объекты образования, культуры и спорта</t>
  </si>
  <si>
    <t>Физкультурно-оздоровительный комплекс в п.Сингапай</t>
  </si>
  <si>
    <t>Ханты-Мансийский автономный округ-Югра, Нефтеюганский район, сп.Сингапай</t>
  </si>
  <si>
    <t xml:space="preserve">Детский сад на 120 мест, сп. Сингапай Нефтеюганского района </t>
  </si>
  <si>
    <t>сп. Сингапай Нефтеюганского района</t>
  </si>
  <si>
    <t>привлеченные средства (ПАО «Нефтяная компания «Роснефть»)</t>
  </si>
  <si>
    <t xml:space="preserve">Объект введен в эксплуатацию (разрешение на ввод от 23.11.2021). 20.12.2021 подписан муниципальный контракт на приобретение объекта в муниципальную собственность, 27.12.2021 произведена оплата за приобретение объекта (п/п от 27.12.2021 № 2000).    
Начать образовательный процесс на объекте планируем с 1 марта 2022 года после получения санитарно-эпидемиологического заключения на помещение и оформления лицензии в установленном законодательством порядке. </t>
  </si>
  <si>
    <t xml:space="preserve">Реконструкция существующего здания общеобразовательного учреждения, строительство дополнительного корпуса по адресу: 628327, Российская Федерация, Хан-ты-Мансийский автономный округ - Югра, Нефтеюганский район, сп. Салым, ул. Привокзальная, д. 16 </t>
  </si>
  <si>
    <t>сп. Салым Нефтеюганского района</t>
  </si>
  <si>
    <t>Бюджет автономного округа 90%; местный бюджет 10%, средства по договору пожертвования с ООО "РН-Юганскнефтегаз"</t>
  </si>
  <si>
    <t xml:space="preserve">Объект введен в эксплуатацию. Лицензия на образовательную деятельность получена 13.08.2021, с 01.09.2021 начался образовательный процесс. В результате введено 95 новых мест. Решена задача по обеспечению современных условий обучения и переходу на односменный режим работы.
</t>
  </si>
  <si>
    <r>
      <t xml:space="preserve">Заключен и исполнен договор от 25.08.2011 № 99-11/УГГР с ОАО «НПЦ Мониторинг» на составление гидрогеологического заключения о возможности добычи подземных вод для хозяйственно-питьевых и противопожарных целей в объеме 400 м³/сут., на сумму </t>
    </r>
    <r>
      <rPr>
        <u/>
        <sz val="12"/>
        <rFont val="Times New Roman"/>
        <family val="1"/>
        <charset val="204"/>
      </rPr>
      <t>23,32</t>
    </r>
    <r>
      <rPr>
        <sz val="12"/>
        <rFont val="Times New Roman"/>
        <family val="1"/>
        <charset val="204"/>
      </rPr>
      <t xml:space="preserve"> тыс. руб. Заключен и исполнен договор с ФГУ «Нижнеобьрыбвод» на сумму </t>
    </r>
    <r>
      <rPr>
        <u/>
        <sz val="12"/>
        <rFont val="Times New Roman"/>
        <family val="1"/>
        <charset val="204"/>
      </rPr>
      <t>8,97</t>
    </r>
    <r>
      <rPr>
        <sz val="12"/>
        <rFont val="Times New Roman"/>
        <family val="1"/>
        <charset val="204"/>
      </rPr>
      <t xml:space="preserve"> тыс. руб.
Заключен и исполнен договор от 05.10.2011 № 120П/11 с БУ ХМАО – Югры «Управление государственной экспертизы проектной документации и ценообразования в строительстве» на сумму </t>
    </r>
    <r>
      <rPr>
        <u/>
        <sz val="12"/>
        <rFont val="Times New Roman"/>
        <family val="1"/>
        <charset val="204"/>
      </rPr>
      <t xml:space="preserve">10,83 </t>
    </r>
    <r>
      <rPr>
        <sz val="12"/>
        <rFont val="Times New Roman"/>
        <family val="1"/>
        <charset val="204"/>
      </rPr>
      <t xml:space="preserve">тыс.руб. 
Заключен и исполнен договор от 08.10.2014 № 206-14/УЭГР с ОАО «НПЦ Мониторинг» на продление срока действия ранее выданного гидрогеологического заключения, на сумму </t>
    </r>
    <r>
      <rPr>
        <u/>
        <sz val="12"/>
        <rFont val="Times New Roman"/>
        <family val="1"/>
        <charset val="204"/>
      </rPr>
      <t xml:space="preserve">18,12 </t>
    </r>
    <r>
      <rPr>
        <sz val="12"/>
        <rFont val="Times New Roman"/>
        <family val="1"/>
        <charset val="204"/>
      </rPr>
      <t xml:space="preserve">тыс. руб.
Муниципальный контракт от 24.12.15 №0187300001715000336-0055565-01 на выполнение проектно-изыскательских работ заключен с ТООО «Ассоциация инженерного образования ТюмГНГУ». Принято и оплачено по контракту </t>
    </r>
    <r>
      <rPr>
        <u/>
        <sz val="12"/>
        <rFont val="Times New Roman"/>
        <family val="1"/>
        <charset val="204"/>
      </rPr>
      <t>208,46</t>
    </r>
    <r>
      <rPr>
        <sz val="12"/>
        <rFont val="Times New Roman"/>
        <family val="1"/>
        <charset val="204"/>
      </rPr>
      <t xml:space="preserve"> тыс.руб.
Заключен и исполнен МК №0187300001718000552-0055565-01 от 29.10.2018 г.с ООО "НИИГИГ"  по разработке проетка на выполнение работ по объекту: "Геологическое изучение недр с целью добычи пресных подземных вод для хозяйственно-питьевых и противопожарных целей сп.Снгапай Нефтеюганского района". Исполнение по контракту составило </t>
    </r>
    <r>
      <rPr>
        <u/>
        <sz val="12"/>
        <rFont val="Times New Roman"/>
        <family val="1"/>
        <charset val="204"/>
      </rPr>
      <t xml:space="preserve"> 249,0</t>
    </r>
    <r>
      <rPr>
        <sz val="12"/>
        <rFont val="Times New Roman"/>
        <family val="1"/>
        <charset val="204"/>
      </rPr>
      <t xml:space="preserve"> тыс.руб.
05.08.2019 г. заключен МК №01873000017190004020001 с ГУП "ТюменьГеоМониторинг" на выполнение работ по геологическому изучению недр, включая поиск и оценку месторождения подземных вод в пределах сп.Сингапай.  Срок выполнения работ 10 месяцев. Цена контракта составляет</t>
    </r>
    <r>
      <rPr>
        <u/>
        <sz val="12"/>
        <rFont val="Times New Roman"/>
        <family val="1"/>
        <charset val="204"/>
      </rPr>
      <t xml:space="preserve"> 8 079, 87</t>
    </r>
    <r>
      <rPr>
        <sz val="12"/>
        <rFont val="Times New Roman"/>
        <family val="1"/>
        <charset val="204"/>
      </rPr>
      <t xml:space="preserve"> тыс. руб.  Работы выполнены и оплачены.
Заключен МК №01873000017200002100001 от 06.07.2020г.  на выполнение ПИР с ООО "Академпроект".  Цена контракта составляет 6 933,18 тыс.руб. Общий срок выполнения работ 7 месяцев. Окончание работ февраль 2021г. В 2020г. выполнен и оплачен 1 этап (инженерные изыскания) на сумму </t>
    </r>
    <r>
      <rPr>
        <u/>
        <sz val="12"/>
        <rFont val="Times New Roman"/>
        <family val="1"/>
        <charset val="204"/>
      </rPr>
      <t>1 386,64</t>
    </r>
    <r>
      <rPr>
        <sz val="12"/>
        <rFont val="Times New Roman"/>
        <family val="1"/>
        <charset val="204"/>
      </rPr>
      <t xml:space="preserve"> тыс.руб. Срок выполнения работ нарушен, ведется претензионная работа. В связи с уточнением объемов работ 30.04.21г. заключено доп.соглашение об увеличении цены контракта на 83,23 тыс.руб. Пакет проектной документации направлен в экспертизу 18.05.21г.  03.09.2021г. получено отрицательное заключение гос.экспертизы. Работы по контракту приостановлены до момента получения документации по переоценке запасов воды и ЗСО.
26.08.2021 заключен договор №66-02 с ГУПТО ТЦ "Тюменьгеомониторинг" на проведение работ по геологиченскому изучению недр: "Переоценка запасов подземных вод для питьевого и технического водоснабжения сп. Сингапай". Сумма договора составляет 595,00 тыс.руб. Срок выполнения работ 12 месяцев. Начало выполнения - на следующий день с даты подписания договора. Выданы исходные данные. 27.10.2021 отчет по переоценке запасов воды направлен на государственную гелогическую экспертизу, срок экспертизы - до 3-х месяцев.
С целью получения заключения Службы государственной охраны объектов культурного наследия Югры 09.12.2020г. заключен договор 137-02 на проведение государственной историко-культурной экспертизы земельных участков с ООО "Юганская Археологическая Экспедиция" стоимостью </t>
    </r>
    <r>
      <rPr>
        <u/>
        <sz val="12"/>
        <rFont val="Times New Roman"/>
        <family val="1"/>
        <charset val="204"/>
      </rPr>
      <t xml:space="preserve">195,00 </t>
    </r>
    <r>
      <rPr>
        <sz val="12"/>
        <rFont val="Times New Roman"/>
        <family val="1"/>
        <charset val="204"/>
      </rPr>
      <t>тыс.руб. Работы выполнены, оплата произведена.</t>
    </r>
  </si>
  <si>
    <r>
      <t xml:space="preserve">В 2019г. выполнены работы по технологическому (визуальному и инструментальному) обследованию объекта, а также предпроектные проработки основных технологических решений по реконструкции водопроводных очистных сооружений для объекта.
03.02.2020г. заключен МК с ООО "Научно-производственный центр промышленной очистки воды" на выполнение ПИР по реконструкции объекта: "Установка обезжелезивания в п.Салым Нефтеюганкого района". Цена контракта - 4 002,29 тыс.руб. Срок выполнения работ 7 месяцев (сентябрь 2020г.), начало выполнения работ: по истечении 5 дней с даты подписания контракта. Выполнены и оплачены работы по 1ому этапу (обследовательские и обмерные работы, инженерные изыскания) на сумму </t>
    </r>
    <r>
      <rPr>
        <u/>
        <sz val="12"/>
        <rFont val="Times New Roman"/>
        <family val="1"/>
        <charset val="204"/>
      </rPr>
      <t>1 600,92</t>
    </r>
    <r>
      <rPr>
        <sz val="12"/>
        <rFont val="Times New Roman"/>
        <family val="1"/>
        <charset val="204"/>
      </rPr>
      <t xml:space="preserve"> тыс.руб. 14.10.2021 направлены протоколы подрядчику о необходимости выполнять вынос ЛЭП 110кВ, замечания по ПД. 
МК на проектирование приостановлен до момента решения вопроса выноса ЛЭП 110 кВ. 09.11.2021 направлено письмо о проектировании выноса ЛЭП и выполнении СМР в рамках отдельных контрактов.  
Проведен ряд технических совещаний. Ориентировочная стоимость мероприятий по выносу ЛЭП-110 кВ составляет 34 693,85 тыс.руб. с НДС. 03.12.2021 документы приняты на экспертизу. Срок проведения экспертизы по проекту и инженерным изысканиям 42 рабочих дня (17.02.2022).
Также заключен и исполнен договор №20-07 от 05.06.2020г. с ООО "Научно-производственное объединение "Северная археология - 1" на проведение госсударственной историко-культурной экспертизы. Цена договора </t>
    </r>
    <r>
      <rPr>
        <u/>
        <sz val="12"/>
        <rFont val="Times New Roman"/>
        <family val="1"/>
        <charset val="204"/>
      </rPr>
      <t>165,39</t>
    </r>
    <r>
      <rPr>
        <sz val="12"/>
        <rFont val="Times New Roman"/>
        <family val="1"/>
        <charset val="204"/>
      </rPr>
      <t xml:space="preserve"> тыс.руб. Заключение получено 30.03.2020г.    </t>
    </r>
  </si>
  <si>
    <r>
      <t xml:space="preserve">Заключен и исполнен МК №0187300001716000587-0055565-01 от 12.01.2017 г. с ООО "Белгородский Промтранспроект" на выполнение ПИР. Исполнение по контракту составило </t>
    </r>
    <r>
      <rPr>
        <u/>
        <sz val="12"/>
        <color theme="1"/>
        <rFont val="Times New Roman"/>
        <family val="1"/>
        <charset val="204"/>
      </rPr>
      <t>1 350,0</t>
    </r>
    <r>
      <rPr>
        <sz val="12"/>
        <color theme="1"/>
        <rFont val="Times New Roman"/>
        <family val="1"/>
        <charset val="204"/>
      </rPr>
      <t xml:space="preserve"> тыс.руб.
Заключен МК №0187300001718000014-0055565-02 от 20.03.2018 с ООО СК "ЮВиС" на выполнение СМР по 1 этапу (вертикальная планировка территории). В связи с невозможностью выполнения работ в полном объеме по вертикальной планировке, т.к. часть земельных участков в судебном порядке оформлена в собственность, принято решение о расторжении контракта. Исполнение по контракту составило </t>
    </r>
    <r>
      <rPr>
        <u/>
        <sz val="12"/>
        <color theme="1"/>
        <rFont val="Times New Roman"/>
        <family val="1"/>
        <charset val="204"/>
      </rPr>
      <t xml:space="preserve">42 414,91 </t>
    </r>
    <r>
      <rPr>
        <sz val="12"/>
        <color theme="1"/>
        <rFont val="Times New Roman"/>
        <family val="1"/>
        <charset val="204"/>
      </rPr>
      <t xml:space="preserve">тыс.руб. 
В 2019 году заключен и исполнен МК №01873000017190004460001 от 26.08.2019 г. с ООО "ЗССК" на выполнение работ по вертикальной планировке территории нескольких высвободившихся от построек участков.  Исполнение по контракту составило </t>
    </r>
    <r>
      <rPr>
        <u/>
        <sz val="12"/>
        <color theme="1"/>
        <rFont val="Times New Roman"/>
        <family val="1"/>
        <charset val="204"/>
      </rPr>
      <t>15 182,51</t>
    </r>
    <r>
      <rPr>
        <sz val="12"/>
        <color theme="1"/>
        <rFont val="Times New Roman"/>
        <family val="1"/>
        <charset val="204"/>
      </rPr>
      <t xml:space="preserve"> тыс.руб. 
Заключен МК №01873000017190004050001 от 12.08.2019 с ООО "ЗССК" на выполнение СМР по 2 и 3 этапам инженерной подготовки микрорайона Коржавино (сети водоснабжения и проезды). Цена контракта 97 155,82 тыс.руб. Срок выполнения работ 13 месяцев (сентябрь 2020 г.).  Работы выполнены и оплачены с учетом пени за нарушение сроков выполнения работ. Исполнение по контракту составило </t>
    </r>
    <r>
      <rPr>
        <u/>
        <sz val="12"/>
        <color theme="1"/>
        <rFont val="Times New Roman"/>
        <family val="1"/>
        <charset val="204"/>
      </rPr>
      <t>87 561,66</t>
    </r>
    <r>
      <rPr>
        <sz val="12"/>
        <color theme="1"/>
        <rFont val="Times New Roman"/>
        <family val="1"/>
        <charset val="204"/>
      </rPr>
      <t xml:space="preserve"> тыс.руб.
Заключен и исполнен договор №48-02 от 21.05.2020г. с ООО "Проектно-Строительное Бюро "Нордикон". Стоимость выполнения работ составила </t>
    </r>
    <r>
      <rPr>
        <u/>
        <sz val="12"/>
        <color theme="1"/>
        <rFont val="Times New Roman"/>
        <family val="1"/>
        <charset val="204"/>
      </rPr>
      <t>470,0</t>
    </r>
    <r>
      <rPr>
        <sz val="12"/>
        <color theme="1"/>
        <rFont val="Times New Roman"/>
        <family val="1"/>
        <charset val="204"/>
      </rPr>
      <t xml:space="preserve"> тыс.руб.
14.04.21г. заключен МК №01873000017210000850001 с ООО "ЮВиС" на завершение строительства объекта. Цена контракта составляет 82 293,94 тыс.руб.  Срок выполнения работ 6 месяцев. Работы выполнены, контракт исполнен.Фактическая стоимость выполненных работ составила </t>
    </r>
    <r>
      <rPr>
        <u/>
        <sz val="12"/>
        <color theme="1"/>
        <rFont val="Times New Roman"/>
        <family val="1"/>
        <charset val="204"/>
      </rPr>
      <t>69 401,51</t>
    </r>
    <r>
      <rPr>
        <sz val="12"/>
        <color theme="1"/>
        <rFont val="Times New Roman"/>
        <family val="1"/>
        <charset val="204"/>
      </rPr>
      <t xml:space="preserve"> тыс.руб.   
Строительство объекта завершено.    </t>
    </r>
  </si>
  <si>
    <r>
      <t xml:space="preserve">Заключен МК №01873000017200000830001 от 13.05.2020г. с ООО "НАУЧНО ПРОИЗВОДСТВЕННЫЙ ЦЕНТР ПРОМЫШЛЕННОЙ ОЧИСТКИ ВОДЫ" на выполнение проектно-изыскательских работ по реконструкции объекта: "Здание станции 2-го Подъема, ВОС-8000 м3". Цена контракта составляет </t>
    </r>
    <r>
      <rPr>
        <u/>
        <sz val="12"/>
        <rFont val="Times New Roman"/>
        <family val="1"/>
        <charset val="204"/>
      </rPr>
      <t>27 537,845</t>
    </r>
    <r>
      <rPr>
        <sz val="12"/>
        <rFont val="Times New Roman"/>
        <family val="1"/>
        <charset val="204"/>
      </rPr>
      <t xml:space="preserve"> тыс.руб. Срок выполнения работ 7 месяцев. Окончание работ декабрь 2020г.  Положительное заключение государственной эспертизы по инженерным изысканиям и проектной документации, включая сметы получено 18.08.2021. Оплата произведена с учетом пени за нарушение сроков выполнения работ.
17.12.21г. заключен муниципальный контракт №01872000017210017660001 с ООО "СК ИНТЕГ" на выполнение  работ по реконструкции объекта. Цена контракта составляет 964 576,633 тыс.руб. Срок производства работ - 14 месяцев, начало выполнения работ: на следующий календарный день после заключения контракта. </t>
    </r>
  </si>
  <si>
    <r>
      <t xml:space="preserve">Заключен и исполнен МК №01873000017200003940001 от 22.10.2020 с ООО "Арифис-Проект" на выполнение проектно-изыскательских работ на строительство объекта. Освоение по МК составляет </t>
    </r>
    <r>
      <rPr>
        <u/>
        <sz val="12"/>
        <color theme="1"/>
        <rFont val="Times New Roman"/>
        <family val="1"/>
        <charset val="204"/>
      </rPr>
      <t>1 343,115</t>
    </r>
    <r>
      <rPr>
        <sz val="12"/>
        <color theme="1"/>
        <rFont val="Times New Roman"/>
        <family val="1"/>
        <charset val="204"/>
      </rPr>
      <t xml:space="preserve"> тыс.руб. Положительное заключение гос.экспертизы получено в июле месяце 2021г..       
Заключен МК №01873000017210005070001 от 14.09.2021г. с ООО "СК Медведь" на выполнение строительно-монтажных работ. Цена контракта составляет 58 654,50 тыс.руб.Срок выполнения работ: 3,5 месяца. Начало выполнения работ: на следующий календарный день после заключения контракта. Работы на объекте ведутся с отставанием от графика производства работ, ведется претензионная работы. С начала строительства приняты и оплачены выполнения на общую сумму </t>
    </r>
    <r>
      <rPr>
        <u/>
        <sz val="12"/>
        <color theme="1"/>
        <rFont val="Times New Roman"/>
        <family val="1"/>
        <charset val="204"/>
      </rPr>
      <t xml:space="preserve">41 122,47 </t>
    </r>
    <r>
      <rPr>
        <sz val="12"/>
        <color theme="1"/>
        <rFont val="Times New Roman"/>
        <family val="1"/>
        <charset val="204"/>
      </rPr>
      <t xml:space="preserve">тыс.руб. Строительная готовность объекта составляет 91%. Завершение работ планируется в 1 квартале 2022 года. </t>
    </r>
  </si>
  <si>
    <r>
      <t xml:space="preserve">Разработка проекта - </t>
    </r>
    <r>
      <rPr>
        <u/>
        <sz val="12"/>
        <color theme="1"/>
        <rFont val="Times New Roman"/>
        <family val="1"/>
        <charset val="204"/>
      </rPr>
      <t xml:space="preserve">2 364,66 </t>
    </r>
    <r>
      <rPr>
        <sz val="12"/>
        <color theme="1"/>
        <rFont val="Times New Roman"/>
        <family val="1"/>
        <charset val="204"/>
      </rPr>
      <t xml:space="preserve">тыс.руб.
В 2018 г. был заключен МК с ООО "Монтажстройкомплекс" на выполнение СМР на сумму 103 619,021 тыс.руб. В связи с ненадлежащим исполнением обязательств подрядной организацией контракт 09.04.2018г. расторгнут. Исполнение по контракту составило </t>
    </r>
    <r>
      <rPr>
        <u/>
        <sz val="12"/>
        <color theme="1"/>
        <rFont val="Times New Roman"/>
        <family val="1"/>
        <charset val="204"/>
      </rPr>
      <t>53 273,63</t>
    </r>
    <r>
      <rPr>
        <sz val="12"/>
        <color theme="1"/>
        <rFont val="Times New Roman"/>
        <family val="1"/>
        <charset val="204"/>
      </rPr>
      <t xml:space="preserve"> тыс.руб.
Заключен МК №01873000017190000960001 от 06.05.2019г.  с ООО "ЗССК". Цена контракта 78 051,84 тыс.руб. Срок выполнения работ 152 дня (ноябрь 2019г.). 
В связи со значительным нарушением графика производства работ заказчиком принято решение и проведена процедура расторжения контракта в одностороннем порядке. Контракт считается расторгнутым 06.04.2020г. Исполнение по контракту составило </t>
    </r>
    <r>
      <rPr>
        <u/>
        <sz val="12"/>
        <color theme="1"/>
        <rFont val="Times New Roman"/>
        <family val="1"/>
        <charset val="204"/>
      </rPr>
      <t>35 498,3</t>
    </r>
    <r>
      <rPr>
        <sz val="12"/>
        <color theme="1"/>
        <rFont val="Times New Roman"/>
        <family val="1"/>
        <charset val="204"/>
      </rPr>
      <t xml:space="preserve">5 тыс.руб.                                                                                                                
Заключен прямой договор №43-03 от 28.04.2020г. на проведение технической экспертизы объекта на предмет соответствия объемов и качества выполненных строительно-монтажных работ проекта и определения оставшихся объемов работ. Срок оказания услуг 45 дней (июнь 2020г.), цена составляет </t>
    </r>
    <r>
      <rPr>
        <u/>
        <sz val="12"/>
        <color theme="1"/>
        <rFont val="Times New Roman"/>
        <family val="1"/>
        <charset val="204"/>
      </rPr>
      <t>299,90</t>
    </r>
    <r>
      <rPr>
        <sz val="12"/>
        <color theme="1"/>
        <rFont val="Times New Roman"/>
        <family val="1"/>
        <charset val="204"/>
      </rPr>
      <t xml:space="preserve"> тыс.руб. Оплата произведена. 
Заключен договор на ведение авторского надзор 01.08.2019г. №АН-1/2019 с ООО "Проектно-Строительное Бюро "Нордикон". Приняты и оплачены выполнения на общую сумму </t>
    </r>
    <r>
      <rPr>
        <u/>
        <sz val="12"/>
        <color theme="1"/>
        <rFont val="Times New Roman"/>
        <family val="1"/>
        <charset val="204"/>
      </rPr>
      <t>160,0</t>
    </r>
    <r>
      <rPr>
        <sz val="12"/>
        <color theme="1"/>
        <rFont val="Times New Roman"/>
        <family val="1"/>
        <charset val="204"/>
      </rPr>
      <t xml:space="preserve"> тыс.руб.
</t>
    </r>
    <r>
      <rPr>
        <sz val="12"/>
        <rFont val="Times New Roman"/>
        <family val="1"/>
        <charset val="204"/>
      </rPr>
      <t xml:space="preserve">Заключен и исполнен МК №01873000017210000860001 от 09.04.2021 с ООО "Стройхом" на выполнение строительно-монтажных работ по объекту. Цена контракта составляет  </t>
    </r>
    <r>
      <rPr>
        <u/>
        <sz val="12"/>
        <rFont val="Times New Roman"/>
        <family val="1"/>
        <charset val="204"/>
      </rPr>
      <t>61 605,82</t>
    </r>
    <r>
      <rPr>
        <sz val="12"/>
        <rFont val="Times New Roman"/>
        <family val="1"/>
        <charset val="204"/>
      </rPr>
      <t xml:space="preserve"> тыс. руб.  
Заключен и исполнен договор №33-02 от 04.06.2021г.  с ООО "АСПК" на ведение авторского надзора за строительно-монтажными работами на объекте на сумму  </t>
    </r>
    <r>
      <rPr>
        <u/>
        <sz val="12"/>
        <rFont val="Times New Roman"/>
        <family val="1"/>
        <charset val="204"/>
      </rPr>
      <t>95,13</t>
    </r>
    <r>
      <rPr>
        <sz val="12"/>
        <rFont val="Times New Roman"/>
        <family val="1"/>
        <charset val="204"/>
      </rPr>
      <t xml:space="preserve"> тыс.руб.
Заключены и исполнены договора на поставку спортивного оборудования и инвентаря на  общую сумму </t>
    </r>
    <r>
      <rPr>
        <u/>
        <sz val="12"/>
        <rFont val="Times New Roman"/>
        <family val="1"/>
        <charset val="204"/>
      </rPr>
      <t>6 529,86</t>
    </r>
    <r>
      <rPr>
        <sz val="12"/>
        <rFont val="Times New Roman"/>
        <family val="1"/>
        <charset val="204"/>
      </rPr>
      <t xml:space="preserve"> тыс.руб. 
Выполнены и оплачены работы по договору 119-02 от 13.12.2021г. с ООО "Стройхом" на сумму</t>
    </r>
    <r>
      <rPr>
        <u/>
        <sz val="12"/>
        <rFont val="Times New Roman"/>
        <family val="1"/>
        <charset val="204"/>
      </rPr>
      <t xml:space="preserve"> 507,72</t>
    </r>
    <r>
      <rPr>
        <sz val="12"/>
        <rFont val="Times New Roman"/>
        <family val="1"/>
        <charset val="204"/>
      </rPr>
      <t xml:space="preserve"> тыс.руб.
Строительство объекта завершено. Разрешение на ввод объекта в эксплуатацию №86-ru86503310-19-2021 от 27.12.2021г.</t>
    </r>
    <r>
      <rPr>
        <sz val="12"/>
        <color theme="1"/>
        <rFont val="Times New Roman"/>
        <family val="1"/>
        <charset val="204"/>
      </rPr>
      <t xml:space="preserve">
</t>
    </r>
  </si>
  <si>
    <t xml:space="preserve">Этап (проектирование/ строительство)   </t>
  </si>
  <si>
    <t>Планируемые сроки строительства/ реконструкции</t>
  </si>
  <si>
    <t>Размер планируемых средств на реализацию проекта (строительства/ реконструкции), тыс.руб.</t>
  </si>
  <si>
    <t>Городское кладбище г. Нягань, ж.р. Восточный</t>
  </si>
  <si>
    <t>г.Нягань, ж.р.Восточный</t>
  </si>
  <si>
    <t>проектирование</t>
  </si>
  <si>
    <t>бюджет МО г.Нягань</t>
  </si>
  <si>
    <t>Заключен  МК 003-ПИР от 21.09.2021 с ООО ПИ "БРИК" на сумму 2 645 101,51 руб., срок исполнения - 19.04.2022г. Выполнены нженерно- экологическим и гидрометеороло-гические  изыскания. Разработан проект санитарно-защитной зоны. Ведется разработка проектной документации. Приемка и оплата выполненных работ - в 2022 году.</t>
  </si>
  <si>
    <t>будет определена проектом</t>
  </si>
  <si>
    <t>Обеспечение инженерной инфраструктурой индивидуальной жилой застройки в квартале 47 жилого района "Восточный", г.Нягань, 2 этап</t>
  </si>
  <si>
    <t>2021-2023</t>
  </si>
  <si>
    <t>Заключен  МК №009-КС от 26.07.2021 с ООО "НПСК" на сумму 54 000 000 руб., срок исполнения - 30.06.2023г. Ведутся строительно-монтажные работы. Лимиты финансировавния, предусмотренные на 2021 год, освоены в полном объете.</t>
  </si>
  <si>
    <t>После завершения работ в 2023 году,  протяженность сетей составит:   канализации 1,7265км / водоснабжения 1,5115 км / КНС 1шт.</t>
  </si>
  <si>
    <t>Автомобильная дорога "Улица Интернациональная"</t>
  </si>
  <si>
    <t>Исполнен договор №082-п от 03.12.2020 на сумму 97 800,00 руб. на подготовку обоснования инвестиций, осуществляемых в инвестиционный проект по созданию объекта капитального строительства, в отношении которого планируется заключение контракта, предметом которого является одновременно выполнение работ по проектированию, строительству и вводу в эксплуатацию объекта капитального строительства «Автомобильная дорога по улице Интернациональной», ж.р.Восточный, г. Нягань.</t>
  </si>
  <si>
    <t>Средняя общеобразовательная школа в Восточном микрорайоне г.Нягани на 1125 мест (Общеобразовательная организация с углубленным изучением отдельных предметов с универсальной безбарьерной средой)</t>
  </si>
  <si>
    <t>проектирование / строительство</t>
  </si>
  <si>
    <t>бюджет ХМАО-Югры, бюджет МО г.Нягань</t>
  </si>
  <si>
    <t>Заключено концессионное соглашение от 19.06.2019 №13 с ООО "Социальная инфраструктура", г. Ханты-Мансийск, срок ввода в эксплуатацию объекта - 20.06.2022 (36 месяцев).</t>
  </si>
  <si>
    <t>Из-за введенных ограничений, связанных с предотвращением распространения новой короновирусной инфекции, Концессионером допущены нарушения сроков получения положительного заключения Государственной экспертизы,  заключения о достоверности определения сметной стоимости строительства, получения разрешения на строительство. Концедентом проводится работа по взиманию неустойки в связи с нарушением Концессионером промежуточных сроков.</t>
  </si>
  <si>
    <t>Концессионером предоставлен скорректированный график выполнения строительно-монтажных работ, согласно которому работы будут завершены к сроку, предусмотренному концессионным соглашением, т.е. 20.06.2022г. Разработана проектная документация. 19.04.2021 Концессионером заключен договор на проведение государственной экспертизы проектной документации. 13.07.2021 договор был расторгнут.</t>
  </si>
  <si>
    <t xml:space="preserve">02.11.2021 Концессионером заключен договор на проведение государственной экспертизы (повторно). Согласно условию договора срок проведения государственной экспертизы проектной документации установлен в количестве 42 рабочих дней. </t>
  </si>
  <si>
    <t xml:space="preserve">Отчет о создании (ходе создания) объектов, включенных в план создания объектов инвестиционной инфраструктуры 
в Ханты-Мансийском автономном округе – Югре на 2021 год по городу Нягани
</t>
  </si>
  <si>
    <t>После завершения строительства - 1125 учащихся</t>
  </si>
  <si>
    <t>Отчет о реализации Плана создания объектов инвестиционной инфраструктуры в муниципальном образовании города Пыть-Яха Ханты-Мансийского автономного округа - Югры в 2021 году</t>
  </si>
  <si>
    <t>1.</t>
  </si>
  <si>
    <t xml:space="preserve">Реконструкция ВОС-1                (2 очередь) </t>
  </si>
  <si>
    <t>г. Пыть-Ях, мкр. №1</t>
  </si>
  <si>
    <t xml:space="preserve">Реконструкция </t>
  </si>
  <si>
    <t xml:space="preserve">Строительство </t>
  </si>
  <si>
    <t xml:space="preserve">Бюджет автономного округа, бюджет муниципального образования. </t>
  </si>
  <si>
    <t>Заключен контракт № 0187200001720000691 от 20.07.2020 с ООО "Атомстройпроект" на выполнение работ по реконструкции объекта: "Реконструкция ВОС-1 (2 очередь) в г.Пыть-Ях" 2 этап. Работы выполнены в соответствии с контрактом  в полном объеме. Получено положительное заключение государственной экспертизы 16.07.2021. Объект введен в эксплуатацию:  разрешение на ввод в эксплуатацию от 08.10.2021 № 86-ru86308000-5-2021.</t>
  </si>
  <si>
    <t>Х</t>
  </si>
  <si>
    <t>4 500 куб. м./сут.</t>
  </si>
  <si>
    <t>2.</t>
  </si>
  <si>
    <t>Реконструкция ВОС-3</t>
  </si>
  <si>
    <t>г. Пыть-Ях, мкр. №10 "Мамонтово"</t>
  </si>
  <si>
    <t>921 226,1*</t>
  </si>
  <si>
    <t xml:space="preserve">Федеральный бюджет, бюджет автономного округа, бюджет муниципального образования. </t>
  </si>
  <si>
    <t xml:space="preserve">Заключен контракт № 0187300019419000117 от 30.09.2019 с ООО "Универсал СК" на выполнение работ по реконструкции объекта: "Реконструкция ВОС-3 в г.Пыть-Ях". Заключено дополнительное соглашение № 6 от 12.11.2021 к МК на выполнение работ по реконструкции объекта. На 30.12.2021 выполнены следующие работы:                                                    -  Подготовка территории строительства -100%;   -  Основные объекты строительства - 99,4%;                         -  Объекты энергитического хозяйства - 95%;                 - Объекты транспортного хозяйства и связи - 100%.                                                                                       В настоящее время выполняется поставка и монтаж технологического оборудования . Готовность объекта на 01.01.2022 составляет - 86,8%  Получено заключение государственной экспертизы по результатам экспертного сопровождения, стоимость объекта - 994,6 млн.руб.                                                                                                                                                                                                                                                                           </t>
  </si>
  <si>
    <t>12 000 куб.м./сут.</t>
  </si>
  <si>
    <t>* Планируемые средства на реализацию проекта в соответствии с заключенными контрактами</t>
  </si>
  <si>
    <t xml:space="preserve">Название проекта
</t>
  </si>
  <si>
    <t xml:space="preserve">Краткое описание проекта
</t>
  </si>
  <si>
    <t xml:space="preserve">Вид деятельности
</t>
  </si>
  <si>
    <t xml:space="preserve">Инвестиционная емкость проекта,
тыс. рублей
</t>
  </si>
  <si>
    <t xml:space="preserve">Наименование главного
распорядителя бюджетных средств, муниципального 
заказчика
(или юридического лица, 
которому переданы полномочия 
муниципального заказчика)*
</t>
  </si>
  <si>
    <t xml:space="preserve">
Срок 
реализации 
проекта 
</t>
  </si>
  <si>
    <t xml:space="preserve">Текущее 
состояние проекта  </t>
  </si>
  <si>
    <t xml:space="preserve">Социальный, бюджетный 
экономический эффект
(чел., тыс. рублей)
</t>
  </si>
  <si>
    <t>Мощность объекта</t>
  </si>
  <si>
    <t xml:space="preserve">Информация о ближайших 
точках подключения 
к объектам энергетической 
и коммунальной 
инфраструктуры
</t>
  </si>
  <si>
    <t>Ответстственный за реализацию проекта</t>
  </si>
  <si>
    <t xml:space="preserve">Год 
начала
</t>
  </si>
  <si>
    <t xml:space="preserve">Год 
окончания
</t>
  </si>
  <si>
    <t xml:space="preserve">Стадия 
проекта
</t>
  </si>
  <si>
    <t>1. Объездная автомобильная дорога г. Сургута (Объездная автомобильная дорога 1 «З», VII пусковой комплекс, съезд на ул. Геологическую)</t>
  </si>
  <si>
    <t xml:space="preserve">Развитие современной транспортной инфраструктуры, обеспечивающей повышение доступности, безопасности
и качества транспортных услуг транспортного комплекса для населения города Сургута, обеспечение безопасных условий дорожного движения с расчетными скоростями в сочетании с необходимыми требованиями эксплуатации автомобильной дороги. 
</t>
  </si>
  <si>
    <t>ДАиГ</t>
  </si>
  <si>
    <t>средства федерального бюджета, средства бюджета автономного округа, средства муниципального бюджета</t>
  </si>
  <si>
    <t>Строительство объекта завершено. Объект введен в эксплуатацию. Разрешение на ввод объекта в эксплуатацию
 № 86-ru86310000-80-2021 от 30.12.2021.</t>
  </si>
  <si>
    <t>СМР</t>
  </si>
  <si>
    <t>Организация дорожного движения и выполнение мероприятий 
по обеспечению доступности для инвалидов и маломобильных групп;
размещение проезжей части, тротуаров, велодорожек, остановок общественного транспорта, сетей наружного освещения, системы дождевой канализации</t>
  </si>
  <si>
    <t>0,64759 км</t>
  </si>
  <si>
    <t>8 (3462) 550632, директор Гребешок А.С.</t>
  </si>
  <si>
    <t>ДАиГ, МКУ "УКС"</t>
  </si>
  <si>
    <t xml:space="preserve">Сети наружнего освещения 0,4 кВ (ТП-456)                 (х=981194,52
y=3574946,75)                   Сети электроснабжения 10 кВ                      (х=981091,12
y=3574839,67)           Дождевая канализация             (х=980909,7
y=3574122,7)  </t>
  </si>
  <si>
    <t>2. Подъездные пути и инженерные сети к СОШ в мкр. 38</t>
  </si>
  <si>
    <t xml:space="preserve">обеспечение участка, выделенного под строительство школы, подъездами, подходами и подводящими сетями. Повышение транспортной связности улично-дорожной сети микрорайона 38, ее развитие в соответствии с проектом планировки микрорайона, увеличение протяженности тротуаров, повышение комфорта и удобства передвижения внутри микрорайона, создание условий и механизмов для увеличения темпов строительства, обеспечение беспрепятственного проезда пожарной техники, обеспечение своевременного технологического присоединения к системам теплоснабжения среднеобразовательной школы.
</t>
  </si>
  <si>
    <t xml:space="preserve"> средства муниципального бюджета</t>
  </si>
  <si>
    <t xml:space="preserve">Строительство объекта завершено. Разрешение на производство земляных работ закрыто. </t>
  </si>
  <si>
    <t>размещение проезжей части, тротуаров, сетей наружного освещения, сетей сети теплоснабжения, парковочной площадки, озеленение свободныхот застройки участков</t>
  </si>
  <si>
    <t>0,375 км</t>
  </si>
  <si>
    <t xml:space="preserve">ливневая канализация - 36,6 м 
сети электроснабжения - 39,4 м 
</t>
  </si>
  <si>
    <t>х=986301,96
y=3569962,56
х=986308,51
y=3569973,62</t>
  </si>
  <si>
    <t>3. Инженерные сети и подъездные пути к СОШ в мкр. 30А</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</si>
  <si>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и пешеходной доступности территорий районов вновь формирующейся городской застройки города – микрорайона 30А, повышение комфорта и удобства поездок, уменьшение риска ДТП за счет улучшения качественных показателей сети дорог, обеспечение доступа к средней общеобразовательной школе, создание условий и механизмов для увеличения жилищного строительства в микрорайоне 30А.</t>
  </si>
  <si>
    <t>Строительство объекта не завершено.Расторжение МК. Корректировка ПСД.</t>
  </si>
  <si>
    <t>0,378 км</t>
  </si>
  <si>
    <t xml:space="preserve">ливневая канализация - 30 м; 
Точка подключения ливневой канализации расположена в границах проектирования объекта
электроосвещение - 14 м;
</t>
  </si>
  <si>
    <t>х=983090,1903
y=3575793,2974
х=983510,3185
y=3575851,5663</t>
  </si>
  <si>
    <t>4. Водовод от ВК-50 в районе кольца ГРЭС до ВК-15 по ул. Пионерная с устройством повысительной насосной станции</t>
  </si>
  <si>
    <t xml:space="preserve">создание условий для развития жилищного строительства; обеспечения территорий города сетями водо- и пожаротушения. Организация системы хозяйственно-бытового и пожарного водоснабжения промзоны ГРЭС (ул. Энергостроителей, ул. Глухова, 
ул. Загородная), поселков Кедровый, Кедровый-2, пос. Финский.
</t>
  </si>
  <si>
    <t>2023 
(1 этап)</t>
  </si>
  <si>
    <t>водопроводные сети, строительство повысительной станции, площадка для разворота автотранспорта</t>
  </si>
  <si>
    <t xml:space="preserve">условия для индивидуального жилищного строительства, будет способствовать улучшению условий проживания, обеспечит нормативные требования пожарной безопасности;
выполнение нормативных требований пожарной безопасности, оперативное пожаротушение зданий и сооружений в полном объеме </t>
  </si>
  <si>
    <t>2,78 км</t>
  </si>
  <si>
    <t>Точка подключения 
к объекту энергетической 
инфраструктуры будет определена при разработке проекта.</t>
  </si>
  <si>
    <t>Х=984226,82
У=3576599,67</t>
  </si>
  <si>
    <t xml:space="preserve">5. Улица 5 «З»
от Нефтеюганского шоссе до ул. 39 «З».
</t>
  </si>
  <si>
    <t xml:space="preserve">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увеличение протяженности автомобильных дорог, снижение нагрузки на существующие городские магистрали, </t>
  </si>
  <si>
    <t>Строительство объекта завершено. Объект введен в эксплуатацию. Разрешение на ввод в эксплуатацию объекта от 29.11.2021 №86-ru86310000-68-2021.</t>
  </si>
  <si>
    <t>распределение  транспортных потоков в пределах проектируемого района</t>
  </si>
  <si>
    <t>0,95434 км</t>
  </si>
  <si>
    <t>Точка подключения сетей электроснабжения на расстоянии 42,5 м от границы проектируемого объекта.</t>
  </si>
  <si>
    <t>х=986900,13
y=3568070,84</t>
  </si>
  <si>
    <t>6. Средняя общеобразовательная школа в микрорайоне 32 г. Сургута</t>
  </si>
  <si>
    <t>Повышение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г. Сургута.</t>
  </si>
  <si>
    <t xml:space="preserve">Строительство объекта завершено.  Объект введен в эксплуатацию. Разрешение на ввод объекта в эксплуатацию  № 86-ru86310000-31-2021 от 15.06.2021. </t>
  </si>
  <si>
    <t>кол-во создаваемых рабочих мест -145,5 шт.ед., увеличение уд. веса числ-ти обучающихся в 1 смену на 6,1 %</t>
  </si>
  <si>
    <t>900 м/см</t>
  </si>
  <si>
    <t>Бытовая канализация - 25 м; ливневая канализация - 12,5 м; электрические сети - 35 м; тепловодоснабжение - 8 м;           сети связи -50 м.</t>
  </si>
  <si>
    <t>Бытовая канализация (x=983282,75          y=3574886,25)             Ливневая канализация (x=983282,97          y=3574854,26)        Электрические сети   (x=983258,5          y=3574837,5) Тепловодоснабжение    (x=983308,15          y=3574905,51)                    Сети связи             (x=983245,6          y=3574942,75)</t>
  </si>
  <si>
    <t>7. Средняя общеобразовательная школа в микрорайоне 33 г. Сургута».</t>
  </si>
  <si>
    <t>средства бюджета автономного округа, средства муниципального бюджета</t>
  </si>
  <si>
    <t>Строительство объекта завершено.  Объект введен в эксплуатацию. Разрешение на ввод объекта в эксплуатацию № 86-ru86310000-73-2021 от 10.12.2021.</t>
  </si>
  <si>
    <t xml:space="preserve">Бытовая, производственная  канализация - 17 м;
сети электроснабжения - подключение в границах з/у объекта
хоз. питьеквой водопровод - 19 м 
тепловые сети - 4 м
сети связи - 8 м 
</t>
  </si>
  <si>
    <t>Бытовая, производственная  канализация                        (х= 983847,57
y=3574461,06)
Хоз. питьеквой водопровод      (х=983912,69
y=3574587,04)                   Сети электроснабжения            
(х=983983,5
y=3574597,9)
Тепловые сети
(х=983849,4
y=3574519,7)
Сети связи
(х=984003,34
y=3574592,44)</t>
  </si>
  <si>
    <t xml:space="preserve"> 8. 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 нитка</t>
  </si>
  <si>
    <t>Переустройство действующего газопровода-отвода, необходимое для завершения строительства объекта «Объездная автомобильная дорога к дачным кооперативам «Черемушки», «Север-1», «Север-2» в обход гидротехнических сооружений  ГРЭС-1 и ГРЭС-2», развитие улично- дорожной сети города, ее развитие в соответствии с генеральным планом развития города, отвечающей потребностям города в транспортном обслуживании</t>
  </si>
  <si>
    <t>2014 (ПИР)</t>
  </si>
  <si>
    <t xml:space="preserve"> ПСД разработано. </t>
  </si>
  <si>
    <t>Необходима корректировка ПСД</t>
  </si>
  <si>
    <t>Корректирова  проекта</t>
  </si>
  <si>
    <t>создать условия для индивидуального жилищного строительства, будет способствовать улучшению условий проживания, выполнение мероприятий  по гражданской обороне, а также мероприятий по предупреждению чрезвычайных ситуаций природного и техногенного характера</t>
  </si>
  <si>
    <t>x=989722,90 y=3580935,80</t>
  </si>
  <si>
    <t>9.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t>
  </si>
  <si>
    <t>Строительство спортивно-досугового комплекса</t>
  </si>
  <si>
    <t>2014 (ПИР)
2020-2021 (Коректировка ПИР)</t>
  </si>
  <si>
    <t>Подрядчиком выполнены инженерные изыскания. Ориентировочная дата получения заключения гос. экспертизы 31.03.2022</t>
  </si>
  <si>
    <t>увеличение на 102% охвата детей и подростков города,                           что составит примерно 770 человек</t>
  </si>
  <si>
    <t>бытовая канализация                        (х= 983617,31;
y=3559870,14);
сети электро-                  снабжения            
(х=983704,73;
y=3559989,68);
сети тепловодо-               снабжения
(х=983538,24;
y=3559883,57);
сети связи
(х=983655,30;
y=3559897,46)</t>
  </si>
  <si>
    <t xml:space="preserve">10.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t>
  </si>
  <si>
    <t>Обеспечение современных условий для организации активного отдыха, оздоровления и продуктивной занятости детей и молодежи в круглогодичном режиме на профильных сменах загородного специализированного (профильного) военно-спортивного лагеря «Барсова гора» муниципального бюджетного учреждения «Центр специальной подготовки «Сибирский легион»</t>
  </si>
  <si>
    <t>увеличение на 25% охвата подростков и молодежи города, что составит примерно 8 169 чел.; увеличение штатной численности рабочих мест составит - 66 ед.</t>
  </si>
  <si>
    <t>сети электро-                   снабжения           
(х=984319,70;
y=3559645,12);
сети тепловодо-                  снабжения
(х=984331,38;
y=3559716,34);
сети связи
(х=984209,08;
y=3559798,31)</t>
  </si>
  <si>
    <t>11. Дорога с инженерными сетями ул. Усольцева на участке от улицы Есенина до Тюменского тракта в городе Сургуте</t>
  </si>
  <si>
    <t>Повышение транспортной связности улично-дорожной сети, ее развития в соответствии с генеральным планом развития города, отвечающей потребностям города в транспортном обслуживании</t>
  </si>
  <si>
    <t>2027
 (с учетом эксплуатации)</t>
  </si>
  <si>
    <t>ПИР завершено. Выполнение  работ по строительству автомобильной дороге, устройству инженерных сетей</t>
  </si>
  <si>
    <t>ПИР, СМР</t>
  </si>
  <si>
    <t>размещение проезжей части, тротуаров, велодорожек, остановок общественного транспорта;
размещение проезжей части, тротуаров, велодорожек, остановок общественного транспорта, сетей наружного освещения, системы дождевой канализации</t>
  </si>
  <si>
    <t xml:space="preserve">бытовая канализация (x=985359,36;          y=3569013,96);             ливневая канализация (x=985319,70;         y=3568993,56);        электрические сети   (x=985912,46;          y=3568914,22) 
водоснабжение    (x=985856,37          y=3568976,56)     </t>
  </si>
  <si>
    <t>12. Средняя общеобразовательная школа  в микрорайоне 20А  г. Сургута (Общеобразовательная организация с универсальной безбарьерной средой)</t>
  </si>
  <si>
    <t>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города Сургута</t>
  </si>
  <si>
    <t xml:space="preserve">Приобретение
</t>
  </si>
  <si>
    <t>2018 (ПИР)</t>
  </si>
  <si>
    <t>Количество создаваемых рабочих мест - 250 единиц,                                                           в том числе педагогический персонал – 158 единиц</t>
  </si>
  <si>
    <t>x=983101,39 y=3573935,78</t>
  </si>
  <si>
    <t>13.  Средняя общеобразовательная школа в микрорайоне 42 г. Сургута (Общеобразовательная организация                                                        с универсальной безбарьерной средой)</t>
  </si>
  <si>
    <t>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города Сургута; увеличение количества мест в общеобразовательных учреждениях на 900 ученических мест; создание новых рабочих мест в количестве 203 единицы; увеличение удельного веса численности обучающихся, занимающихся в одну смену, в общей численности обучающихся                                в общеобразовательных организациях                                                                                                 на 6,1 процентных пункта</t>
  </si>
  <si>
    <t>количество создаваемых рабочих мест -203 шт.ед., увеличение удельного веса численности обучающихся                                                       в 1 смену на 9,8%</t>
  </si>
  <si>
    <t>x=986386,01 y=3569637,49</t>
  </si>
  <si>
    <t>14. Проезд с ул. Киртбая до поликлиники "Нефтяник" на 700 посещений в смену в мкр. 37 г. Сургута</t>
  </si>
  <si>
    <t>Установка автомобильной стоянки, устройство проезда. Тротуара. Озеленение. Обеспечение доступности МГН</t>
  </si>
  <si>
    <t>Выполнение ПИР 2021г.,  СМР 2022г</t>
  </si>
  <si>
    <t>ПИР,СМР</t>
  </si>
  <si>
    <t>0,178 км</t>
  </si>
  <si>
    <t xml:space="preserve">ливневая канализация - 13,0 м 
сети электроснабжения - 20,2 м 
</t>
  </si>
  <si>
    <t>х 985359,13
y 3570342,58
х 985360,32
y 3570370,06</t>
  </si>
  <si>
    <t>15. Проезд с ул. Островского вдоль БУ ХМАО-Югры "СКТБ" в г. Сургуте</t>
  </si>
  <si>
    <t>2020 (ПИР)</t>
  </si>
  <si>
    <t>размещение проезжей части, тротуаров, сетей наружного освещения</t>
  </si>
  <si>
    <t>x=985031,59 y=3572784,19</t>
  </si>
  <si>
    <t>16. Детская школа искусств в мкр. 25 г. Сургута</t>
  </si>
  <si>
    <t>Строительство объекта предусмотрено муниципальной программой, ПКР</t>
  </si>
  <si>
    <t>2016 (ПИР)</t>
  </si>
  <si>
    <t>ПСД разработано</t>
  </si>
  <si>
    <t xml:space="preserve">Выполнение ПИР в 2016 - 2017 гг. </t>
  </si>
  <si>
    <t>Увеличение учащихся на 495 человек; увеличение численности детей 1-9 классов, обучающихся по дополнительным предпрофессиональным программам на 13%;  увеличение показателя «Доля детей, охваченных образовательными программами дополнительного образования детей в общей численности детей в возрасте 5-18 лет» на 0,1%.</t>
  </si>
  <si>
    <t>x=981756,00 y=3575744,30</t>
  </si>
  <si>
    <t>17. МАУ "Городской культурный центр", ул. Сибирская, 2, г. Сургут. Реконструкция"</t>
  </si>
  <si>
    <t>Развитие российской культуры как духовно-нравствекнной основы развития личности и общества в г. Сургуте</t>
  </si>
  <si>
    <t>Проектирование, реконструкция</t>
  </si>
  <si>
    <t xml:space="preserve"> средства муниципального бюджета, 
средства депутатов округа ( ПИР-2020)</t>
  </si>
  <si>
    <t>Выполнение ПИР в период с 2020 по 2021 гг</t>
  </si>
  <si>
    <t>ПИР</t>
  </si>
  <si>
    <t>количество создаваемых рабочих мест - 98 ед.</t>
  </si>
  <si>
    <t>x=983059,33 y=3573058,62</t>
  </si>
  <si>
    <t xml:space="preserve">18. МАУ "Театр актера и куклы "Петрушка". Реконструкция. </t>
  </si>
  <si>
    <t>Решается вопрос о целесообразности расходов на ПИР.</t>
  </si>
  <si>
    <t>количество создаваемых рабочих мест - 100 ед.</t>
  </si>
  <si>
    <t>x=982163,46 y=3573003,62</t>
  </si>
  <si>
    <t>19. Автомобильная дорога от Югорского тракта до ХСТО "Волна" и ПЛГК "Нептун" в пойменной части протоки Кривуля</t>
  </si>
  <si>
    <t>повышение транспортной связности улично-дорожной сети, ее развития в соответствии с генеральным планом развития города, отвечающей потребностям города в транспортном обслуживании.</t>
  </si>
  <si>
    <t>проектирование, строительство</t>
  </si>
  <si>
    <t>бюджетные инвестиции</t>
  </si>
  <si>
    <t xml:space="preserve"> средства бюджета автономного округа, средства муниципального бюджета</t>
  </si>
  <si>
    <t>Выполнение ПИР в период с 2020 по 2021 гг, СМР 2022</t>
  </si>
  <si>
    <t xml:space="preserve">размещение проезжей части, тротуаров, сетей наружного освещения, лотки ливневой канализации </t>
  </si>
  <si>
    <t>x=981205,32 y=3572134,73</t>
  </si>
  <si>
    <t>20. Канализационная насосная станция с устройством трубопроводов до территории канализационно-очистных сооружений. Территория Пойма-2, г. Сургут</t>
  </si>
  <si>
    <t>Создание условий для развития строительства на территории Пома-2; обеспечение территорий сетями бытовой канализации.</t>
  </si>
  <si>
    <t xml:space="preserve"> средства муниципального бюджета, средства автономного округа с привлечением средств инфраструктурного бюджетного кредита </t>
  </si>
  <si>
    <t>Выполнение ПИР в период с 2020 по 2022 гг, СМР 2022 - 2023</t>
  </si>
  <si>
    <t>В целях реализации проекта "Научно-технологический центр"</t>
  </si>
  <si>
    <t>x=982618,83 y=3569785,65</t>
  </si>
  <si>
    <t>21. Сети ливневой канализации с локально-очистными сооружениями для существующих и перспективных объектов территорий: Пойма-2, Пойма-3, кв. П-1, кв. П-2, кв. П-7, кв. П-8, г. Сургут</t>
  </si>
  <si>
    <t>предназначены для очистки ливневых  сточных вод с территорий: Пойма-2, Пойма-3, кв. П-1, кв. П-2, кв. П-7, кв. П-8, г. Сургут</t>
  </si>
  <si>
    <t>Выполнение ПИР в период с 2020 по 2021 гг, СМР 2022-2023</t>
  </si>
  <si>
    <t>x=981650,14 y=3570146,80</t>
  </si>
  <si>
    <t>22. Спортивное ядро в микрорайоне № 35-А г. Сургута. Спортивный центр с административно-бытовыми помещениями</t>
  </si>
  <si>
    <t>Здание спортивного центра двухэтажное прямоугольной в плане формы с выступающими объёмами входных тамбуров. Кровля двухскатная с организованным наружным водоотводом,  наружной пожарной лестницей.Проектируемый центр является объектом спорта и предназначен для проведения тренировочных занятий по физической культуре, а также проведения физкультурно-массовых и зрелищных мероприятий.</t>
  </si>
  <si>
    <t>Корректировка ПСД, СМР</t>
  </si>
  <si>
    <t>кол-во создаваемых рабочих мест - 24  шт.ед.,    Количество занимающихся спортсменов  540 чел. /день</t>
  </si>
  <si>
    <t>540 чел/день.</t>
  </si>
  <si>
    <t xml:space="preserve">Бытовая, производственная  канализация - 60,5м;
сети электроснабжения, хоз. питьевой водопровод, тепловые сети - подключение в границах земельного участка объекта; сети связи - 982 м </t>
  </si>
  <si>
    <t>Бытовая, производственная  канализация                        (х= 983847,57
y=3574461,06);
Хоз. питьеквой водопровод      (х=983912,69
y=3574587,04);                   Сети электроснабжения            
(х=983983,5
y=3574597,9);
Тепловые сети
(х=983849,4
y=3574519,7)
Сети связи
(х=984003,34
y=3574592,44)</t>
  </si>
  <si>
    <t>23. Спортивное ядро в микрорайоне № 35-А г. Сургута 3-й пусковой комплекс. Реконструкция.</t>
  </si>
  <si>
    <t>Реконструкция объекта в части устройства путепровода при пересечении с улицей 4 «З», изменение конфигурации большого круга с учётом красных линий улицы 5«З»</t>
  </si>
  <si>
    <t xml:space="preserve">Проектирование </t>
  </si>
  <si>
    <t>Выполнение ПИР в 2020-2021гг.(инженерные изыскания),  МК на выполнение ПИР расторгнут</t>
  </si>
  <si>
    <t>Строительство путепровода, для возможности строительства улицы 4 "З"</t>
  </si>
  <si>
    <t>x=984588,78 y=3569524,25</t>
  </si>
  <si>
    <t>24. Объездная автомобильная дорога 1"З" на участке от ул. Югорской до ул.Тюменская, г.Сургут</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</si>
  <si>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восточной окраины города ,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</si>
  <si>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 xml:space="preserve">Средства сняты в рамках  исполнения протокольного поручения заседания постоянного комитета Думы города от 22.05.2020 г. №31 </t>
  </si>
  <si>
    <t>организация дорожного движения и выполнение мероприятий по обеспечению доступности для инвалидов и маломобильных групп;
размещение проезжей части, тротуаров, велодорожек, остановок общественного транспорта, сетей наружного освещения, системы дождевой канализации</t>
  </si>
  <si>
    <t>Не требуется</t>
  </si>
  <si>
    <t>25. Инженерные сети к спортивному сооружению в мкр. 44 г.Сургут</t>
  </si>
  <si>
    <t xml:space="preserve">Обеспечение участка, выделенного под строительство спортцентра, подводящими сетями; создание условий и механизмов для увеличения темпов строительства, обеспечение своевременного технологического присоединения к системам энергоснабжения спортивного сооружения.
</t>
  </si>
  <si>
    <t>Выполнение ПИР в 2020г-2021г, СМР 2022</t>
  </si>
  <si>
    <t>размещение инженерных сетей до земельного участка спортивного сооружения</t>
  </si>
  <si>
    <t xml:space="preserve">бытовая, производственная  канализация                        (х= 987085,38
y=3569514,74)
хоз. питьеквой водопровод      (х=987062,9
y=3569459,85)                   сети электроснабжения            
(х=987165,01
y=3569546,03)
тепловые сети
(х=987032,57
y=3569474,44)
</t>
  </si>
  <si>
    <t>26. Инженерные сети к спортивным сооружениям в мкр. 30А, г.Сургут</t>
  </si>
  <si>
    <t>Выполнение ПИР в 2020-2022 г., СМР 2022</t>
  </si>
  <si>
    <t>бытовая, производственная  канализация                        (х= 983213,96
y=3575744,25)
хоз. питьеквой водопровод      (х=983507,10
y=3575891,69)                   сети электроснабжения            
(х=983594,91
y=3575720,25)
тепловые сети
(х=983428,59
y=3575909,30)</t>
  </si>
  <si>
    <t>27. Инженерные сети к спортивным сооружениям в хоззоне на пересечении улиц Маяковского и 30 лет Победы, г.Сургут</t>
  </si>
  <si>
    <t xml:space="preserve">бытовая, производственная  канализация                        (х= 983473,98
y=3573486,12)
хоз. питьеквой водопровод      (х=983465,23
y=3573444,20)                   сети электроснабжения            
(х=983662,12
y=3573846,5)
тепловые сети
(х=983356,82
y=3573557,37)
</t>
  </si>
  <si>
    <t>28. Инженерные сети к спортивному сооружению в мкр.А, г.Сургут</t>
  </si>
  <si>
    <t>Выполнение ПИР в 2020-2021 г., СМР 2022</t>
  </si>
  <si>
    <t xml:space="preserve">бытовая, производственная  канализация                        (х= 983395,44
y=3571134,53)
сети ливневой канализации      (х=983285,60
y=3571103,92)                   сети тепловодоснабженипя   
(х=983476,86
y=3571225,86)
</t>
  </si>
  <si>
    <t>29. Приобретение помещения для размещения Кванториума</t>
  </si>
  <si>
    <t>Обеспечение доступности качественного дополнительного образования</t>
  </si>
  <si>
    <t>Приобретение (2021 год)</t>
  </si>
  <si>
    <t>Приобретение</t>
  </si>
  <si>
    <t>Приобретено в 2021 году</t>
  </si>
  <si>
    <t>доступность дополнительного образования</t>
  </si>
  <si>
    <t>30. Улица 4 "З" от Югорского тракта до автомобильной дороги к п. Белый Яр в г. Сургуте</t>
  </si>
  <si>
    <t>Соединение двух муниципальных образований город Сургут и Сургутский район, повышение транспортной связности Югорский тракт с поселком Белый Яр. Перераспределение транспортных потоков, с разгрузкой основного направления по Нефтеюганскому шоссе на въезде и выезде из города.</t>
  </si>
  <si>
    <t>Выполнение ПИР в 2019-2020гг.</t>
  </si>
  <si>
    <t>Разгрузка основной артерии – Нефтеюганское шоссе на въезде и выезде из города,  соединение двух муниципальных образований Сургут и Сургутский район, распределение  транспортных потоков в пределах проектируемого района.</t>
  </si>
  <si>
    <t>4,0064 км</t>
  </si>
  <si>
    <t xml:space="preserve">Точки подключения сетей электроснабжения, в том числе сети наружного освещения, светофорные объекты, сети АПК "Безопасный город": КТПН-745 на расстоянии 145,8м от границы проект.объекта; КТПН-709 на расстоянии 62,8 м от границы проект.объекта. Точка подключения проектируемых сетей водоснабжения ВК рек. На расстоянии 243,6 м от границы проектируемого объекта. Точка подключения сущ. сетей дождевой канализации - в границах проектирования (на пересечении с Югорским трактом).
 </t>
  </si>
  <si>
    <t xml:space="preserve"> КТПН-745: х=984602,5, у=3569319,2;                    КТПН-709: х=984684,0, у=3566278,5;                               ВКрек: х=984609,8, у=3569549,8;                      ДК: х=984369,15, у=3569397,0
</t>
  </si>
  <si>
    <t>31.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t>
  </si>
  <si>
    <t>2022(ПИР)</t>
  </si>
  <si>
    <t>Выполнение ПИР 2022 г., СМР 2022-2024</t>
  </si>
  <si>
    <t>организация дорожного движения и выполнение мероприятий 
по обеспечению доступности для инвалидов и маломобильных групп;
размещение проезжей части, тротуаров, велодорожек, остановок общественного транспорта, сетей наружного освещения, системы дождевой канализации</t>
  </si>
  <si>
    <t>x=981726,89 y=3570729,12</t>
  </si>
  <si>
    <t>в том числе</t>
  </si>
  <si>
    <t xml:space="preserve"> Подготовка территории для строительства магистральной дороги на участках: ул. 16 "ЮР" от ул. 3 "ЮР" до примыкания к ул. Никольская; ул. 3 "ЮР" от ул. 16 "ЮР" до 18 "ЮР"; ул. 18 "ЮР" от 3 "ЮР" до примыкания к ул. Энгельса в г. Сургуте</t>
  </si>
  <si>
    <t xml:space="preserve">Создание условий для развития транспортного строительства;
</t>
  </si>
  <si>
    <t>ПИР выполнено в 2020 году</t>
  </si>
  <si>
    <t>Подготовка территории для строительства магистральной дороги</t>
  </si>
  <si>
    <t>32. Участок набережной протоки Кривуля в г. Сургуте</t>
  </si>
  <si>
    <t>Строительство набережной с устройством рекреационной зоны</t>
  </si>
  <si>
    <t>Выполнение ПИР в период с 2020 по 2022 гг, СМР 2022-2024гг</t>
  </si>
  <si>
    <t>В целях реализации проекта "Научно-технологический центр", а также создание дополнительной рекреационной зоны для города Сургута.</t>
  </si>
  <si>
    <t>x=981395,90 y=3570763,80</t>
  </si>
  <si>
    <t>33. Нежилое здание, расположенное по адресу: г. Сургут, ул. Сибирская, 14. Реконструкция</t>
  </si>
  <si>
    <t xml:space="preserve">Одноэтажное нежилое здание закреплено на праве оперативного управления за муниципальным автономным учреждением «Наше время».
В здании будет предусмотрено размещение следующих отделений МАУ ПРСМ «Наше время»: «Прачечная», «Швейный цех», «Магазин текстильной продукции».
Здание предназначено для предоставления бытовых услуг населению, предоставление рабочих мест для детей и молодежи в возрасте от 14 до 18 лет.
</t>
  </si>
  <si>
    <t xml:space="preserve">Выполнение ПИР в  2020-2021гг </t>
  </si>
  <si>
    <t>Ориентировочная проектная мощность - 35 рабочих мест.</t>
  </si>
  <si>
    <t>ч=982908б14 н=3573120б16</t>
  </si>
  <si>
    <t>34. Улица Тюменская от ул. Сосновой до ул. Монтажников в г.Сургуте</t>
  </si>
  <si>
    <t>Развитие улично-дорожной сети в соответствии с генеральным планом города, отвечающей потребностям города в транспортном обслуживании и пешеходной доступности, увеличение протяженности автомобильных дорог, повышение транспортной доступности территорий микрорайонов города, создание условий и механизмов для увеличения жилищного строительства.</t>
  </si>
  <si>
    <t>Проектирование, строительство</t>
  </si>
  <si>
    <t>Завершено ПИР в 2020-2021 г.</t>
  </si>
  <si>
    <t>В целях проезда к возводимым микрорайонам города, а также транспортной доступности к социальным объектам.</t>
  </si>
  <si>
    <t>x=983288,49 y=3578652,93</t>
  </si>
  <si>
    <t>35. Магистральная ул.1-В на участке от ул.4-В до ул.5-В с сетями инженер.обеспеч. в г.Сургуте.Реконструкция</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</si>
  <si>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восточной окраины города ,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</si>
  <si>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Выполнение ПИР в 2021-2022 году</t>
  </si>
  <si>
    <t>x=982501,90 y=3575170,79</t>
  </si>
  <si>
    <t>36. Магистральная улица №1В на участке от 30 лет Победы до ул. Геологическая (вторая очередь)</t>
  </si>
  <si>
    <t>Повышение транспортной связности улично-дорожной сети, снижение нагрузки на существующие городские магистрали, организация парковочных мест.</t>
  </si>
  <si>
    <t>Завершено ПИР в 2019-2020 году</t>
  </si>
  <si>
    <t xml:space="preserve">Питающая линия наружнего освещения 0,4 кВ(ТП-418)        (х=982609.67
y=3575411.04)                       </t>
  </si>
  <si>
    <t>37. Магистральный водовод для нужд Поймы-2, "Научно-технологического центра в городе Сургуте" и перспективной застройки</t>
  </si>
  <si>
    <t>Сеть водоснабжения для нужд Поймы-2, "Научно-технологического центра в городе Сургуте" и перспективной застройки</t>
  </si>
  <si>
    <t>Выполнение ПИР в 2020 -2021 году, СМР 2022 - 2023г</t>
  </si>
  <si>
    <t>водопроводные сети,будет способствовать улучшению условий проживания, обеспечит нормативные требования пожарной безопасности; обеспечение закольцованности.
выполнение нормативных требований пожарной безопасности, оперативное пожаротушение зданий                                                         и сооружений в полном объеме</t>
  </si>
  <si>
    <t>x=982636,01 y=3570050,07</t>
  </si>
  <si>
    <t>38. Улица 12 "В" от ул. Профсоюзов до Нефтеюганского шоссе в г. Сургуте</t>
  </si>
  <si>
    <t>39. Улица 3 "З" на участке от Тюменского тракта до улицы 4 "З" в г. Сургуте</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</si>
  <si>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западного жилого района ,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</si>
  <si>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x=985308,08 y=3568987,90</t>
  </si>
  <si>
    <t>40. 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 49 "Черемушки". ПК54+08,16-ПК 70+66,38 (конец трассы))</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</si>
  <si>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увеличение протяженности автомобильных дорог. Обеспечение подьезда к дачным кооперативам с соблюдением требований антитеррористической безопасности.</t>
  </si>
  <si>
    <t>Корректирова  ПСД</t>
  </si>
  <si>
    <t>Организация дорожного движения</t>
  </si>
  <si>
    <t>41. Проезд Мунарева на участке от пр. Комсомольский до ул. Мелик-Карамова в г. Сургуте</t>
  </si>
  <si>
    <t>Выполнение ПИР в 2021-2022 году, СМР 2023-2024гг</t>
  </si>
  <si>
    <t>x=981560,69 y=3575102,59</t>
  </si>
  <si>
    <t xml:space="preserve">42. Объездная автомобильная дорога г.Сургута (Восточная объездная дорога 2 очередь).Съезд на Нижневартовское шоссе </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</si>
  <si>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</si>
  <si>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x=984389,72 y=3576932,96</t>
  </si>
  <si>
    <t>43. Проспект Комсомольский на участке от ул. Федорова до ул. Кайдалова в г. Сургуте</t>
  </si>
  <si>
    <t>Планируется реализация объекта в рамках концессионого соглашения</t>
  </si>
  <si>
    <t>x=982171,98 y=3574037,78</t>
  </si>
  <si>
    <t>44. Проспект Ленина в городе Сургуте. Реновация</t>
  </si>
  <si>
    <t>Реализация инвестиционного проекта позволит в перспективе улучшить архитектурный облик города, гармонизировать пространство. Обеспечит соответствие параметров улично-дорожной сети потребностям дорожного движения и транспортного обслуживания населения, предприятий, учреждений и организаций города. Планируемый к реновации участок проспекта имеет начало у Главной площади города Сургута, конец участка – ул. Аэрофлотская.</t>
  </si>
  <si>
    <t>организация дорожного движения и выполнение мероприятий 
по обеспечению доступности для инвалидов и маломобильных групп;
размещение проезжей части, тротуаров, велодорожек, остановок общественного транспорта, сетей наружного освещения</t>
  </si>
  <si>
    <t>x=985001,61 y=3570852,61</t>
  </si>
  <si>
    <t>45. Улица 23 "З" от улицы 3 "З" до 5 "З" в г. Сургуте</t>
  </si>
  <si>
    <t>x=985360,81 y=3568171,51</t>
  </si>
  <si>
    <t>46. Дорога с инженерными сетями ул. Усольцева на участке от улицы Есенина до улицы Семена Билецкого в г. Сургуте</t>
  </si>
  <si>
    <t>9 (3462) 550632, директор Гребешок А.С.</t>
  </si>
  <si>
    <t>x=986633,14 y=3569605,87</t>
  </si>
  <si>
    <t>47. Улица Киртбая от пр. Ленина до ул. 1 "З" в г. Сургуте</t>
  </si>
  <si>
    <t>Выполнение ПИР в 2021-2022г</t>
  </si>
  <si>
    <t>x=985324,74 y=3570563,13</t>
  </si>
  <si>
    <t>48. Водоснабжение поселка Кедровый-1, г. Сургут</t>
  </si>
  <si>
    <t xml:space="preserve">создание условий для развития жилищного строительства; обеспечения территорий города сетями водо- и пожаротушения; организация системы хозяйственно-бытового и пожарного водоснабжения поселка
</t>
  </si>
  <si>
    <t>Закупка на выполнение ПИР проведена в 2021г.</t>
  </si>
  <si>
    <t>водопроводные сети,условия для индивидуального жилищного строительства, будет способствовать улучшению условий проживания, обеспечит нормативные требования пожарной безопасности;
выполнение нормативных требований пожарной безопасности, оперативное пожаротушение зданий                                                         и сооружений в полном объеме</t>
  </si>
  <si>
    <t>49. Водоснабжение поселка Кедровый-2, г. Сургут</t>
  </si>
  <si>
    <t>Объявление закупки на выполнение ПИР в 2021г.</t>
  </si>
  <si>
    <t>водопроводные сети,условия для индивидуального жилищного строительства, будет способствовать улучшению условий проживания, обеспечит нормативные требования пожарной безопасности;</t>
  </si>
  <si>
    <t>50. Водоснабжение поселка Финский, г. Сургут</t>
  </si>
  <si>
    <t>51. Водоснабжение по ул. Речная в г. Сургуте</t>
  </si>
  <si>
    <t>x=980858,02 y=3575177,44</t>
  </si>
  <si>
    <t xml:space="preserve">52. Внутриквартальный проезд с устройством открытой автостоянки в мкр. 37 г. Сургута. </t>
  </si>
  <si>
    <t>Концептуально объект имеет вид открытого плоскостного сооружения общего пользования</t>
  </si>
  <si>
    <t>Выполнение ПИР в 2021-2022г, СМР 2024г</t>
  </si>
  <si>
    <t>Обеспечение объекта здравоохранения дополнительными парковочными местами, в том числе для инвалидов и маломобильных групп, распределение  транспортных потоков в пределах проектируемого района</t>
  </si>
  <si>
    <t>x=985482,23 y=3570192,16</t>
  </si>
  <si>
    <t>53. Транспортная развязка в двух уровнях на пересечении Нефтеюганского шоссе и автодороги на Белый Яр</t>
  </si>
  <si>
    <t xml:space="preserve">Транспортная развязки в 2-х уровнях </t>
  </si>
  <si>
    <t>Разгрузка улично-дорожную сеть города за счет строительства транспортной развязки в 2-х уровнях и перераспределения транзитного транспорта на 2 уровень и транспорта местного значения на 1 уровень через  пересечения</t>
  </si>
  <si>
    <t>x=985837,06 y=3566177,18</t>
  </si>
  <si>
    <t>54. Вынос сетей водоснабжения с территории СОШ в мкр. 5А  г. Сургута</t>
  </si>
  <si>
    <t>Освобождение земельного участка предназначенного для строительства образовательного учреждения от обременения (сеть водоснабжения)</t>
  </si>
  <si>
    <t>Выполнение ПИР в 2021-2022г, СМР 2022г</t>
  </si>
  <si>
    <t>Вынос сетей водоснабжения из под пятна застройки СОШ в 5 а мкр.</t>
  </si>
  <si>
    <t>x=985021,96 y=3570357,95</t>
  </si>
  <si>
    <t>55. Подъездные пути и инженерные сети к СОШ в 35А мкр. г. Сургута</t>
  </si>
  <si>
    <t xml:space="preserve">обеспечение участка, выделенного под строительство школы, подъездами, подходами и подводящими сетями; повышение транспортной связности улично-дорожной сети микрорайона, ее развитие в соответствии с проектом планировки микрорайона, увеличение протяженности тротуаров, повышение комфорта и удобства передвижения внутри микрорайона, создание условий и механизмов для увеличения темпов строительства, обеспечение беспрепятственного проезда пожарной техники, обеспечение своевременного технологического присоединения к системам теплоснабжения среднеобразовательной школы
</t>
  </si>
  <si>
    <t xml:space="preserve">Необходимо для реализации СОШ в рамках концессионого соглашения </t>
  </si>
  <si>
    <t>x=985068,10 y=3569494,32</t>
  </si>
  <si>
    <t>56. Подъездные пути и инженерные сети к СОШ в квартале Пойма-5 г. Сургута</t>
  </si>
  <si>
    <t>x=980884,17 y=3573042,66</t>
  </si>
  <si>
    <t>57. Подъездные пути и инженерные сети к средней общеобразовательной школе в микрорайоне 20А г. Сургута (Общеобразовательная организация с универсальной безбарьерной средой)</t>
  </si>
  <si>
    <t>x=983176,51 y=3573816,39</t>
  </si>
  <si>
    <t>58. Инженерные сети к средней общеобразовательной школе в 16А микрорайоне г. Сургута (Общеобразовательная организация с универсальной безбарьерной средой)</t>
  </si>
  <si>
    <t xml:space="preserve">обеспечение участка, выделенного под строительство школы, подводящими сетями; создание условий и механизмов для увеличения темпов строительства,  обеспечение своевременного технологического присоединения к системам энергоснабжения среднеобразовательной школы
</t>
  </si>
  <si>
    <t>x=984677,34 y=3573307,29</t>
  </si>
  <si>
    <t>59. Подъездные пути и инженерные сети к средней общеобразовательной школе в микрорайоне 45 г. Сургута (Общеобразовательная организация с универсальной безбарьерной средой)</t>
  </si>
  <si>
    <t>x=987341,31 y=3570073,19</t>
  </si>
  <si>
    <t>60. Подъездные пути и инженерные сети к нежилому зданию для размещения общеобразовательной организации с универсальной безбарьерной средой в 31Б мкр</t>
  </si>
  <si>
    <t>x=983903,28 y=3575589,62</t>
  </si>
  <si>
    <t>61. Инженерные сети к средней общеобразовательной школе в микрорайоне 24 г. Сургута (Общеобразовательная организация с универсальной безбарьерной средой)</t>
  </si>
  <si>
    <t>x=982098,66 y=3574759,96</t>
  </si>
  <si>
    <t>62. Инженерные сети к СОШ в мкр. 34 г. Сургута</t>
  </si>
  <si>
    <t>x=984060,36 y=3573917,85</t>
  </si>
  <si>
    <t>63. Вынос инженерных сетей из-под застройки земельных участков, предназначенных для размещения спортивных сооружений на пересечении улиц Маяковского и 30 лет Победы г. Сургута</t>
  </si>
  <si>
    <t>Освобождение земельного участка предназначенного для строительства спортивных сооружений от обременения (сеть теплоснабжения)</t>
  </si>
  <si>
    <t>Выполнение ПИР 2021-2022гг, СМР 2023г</t>
  </si>
  <si>
    <t>Вынос сетей теплоснабжения из под пятна застройки спортивных сооружений</t>
  </si>
  <si>
    <t xml:space="preserve"> 64. Средняя общеобразовательная школа № 9 в микрорайоне 39 г. Сургута. Блок 2</t>
  </si>
  <si>
    <t>повышение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г. Сургута</t>
  </si>
  <si>
    <t>строительная готовность 88%</t>
  </si>
  <si>
    <t>количество создаваемых рабочих мест -145,5 шт.ед., увеличение удельного веса численности обучающихся                                                         в 1 смену на 6,1%</t>
  </si>
  <si>
    <t>8 (3462) 528243, Астраханцев В.И.</t>
  </si>
  <si>
    <t>65. Средняя общеобразовательная школа в микрорайоне 30А г. Сургута (Общеобразовательная организация с универсальной безбарьерной средой)</t>
  </si>
  <si>
    <t>проект</t>
  </si>
  <si>
    <t>количество создаваемых рабочих мест -145,5 шт.ед., увеличение удельного веса численности обучающихся                                                      в 1 смену на 6,1%</t>
  </si>
  <si>
    <t>66. Приобретение жилых помещений</t>
  </si>
  <si>
    <t>приобретение жилых помещений; расчет  будет производится в соответствии                                                                          с показателем средней рыночной стоимости 1 м2 общей площади жилого помещения соответствующей номенклатуры                               по городу Сургуту</t>
  </si>
  <si>
    <t>приобретение</t>
  </si>
  <si>
    <t>598 299, 6</t>
  </si>
  <si>
    <t xml:space="preserve"> -</t>
  </si>
  <si>
    <t>приобретено</t>
  </si>
  <si>
    <t>обеспечение жильём незащищённой категории граждан, высококвалифицированным специалистам</t>
  </si>
  <si>
    <t>67. Средняя общеобразовательная школа в микрорайоне 34 г. Сургута (Общеобразовательная организация с универсальной безбарьерной средой)</t>
  </si>
  <si>
    <t>68. Средняя общеобразовательная школа в микрорайоне 38 г. Сургута (Общеобразовательная организация с универсальной безбарьерной средой)</t>
  </si>
  <si>
    <t>ПИР - 100%, концессионное соглашение расторгнуто</t>
  </si>
  <si>
    <t>69. Средняя общеобразовательная школа в микрорайоне 5А г. Сургута (Общеобразовательная организация с универсальной безбарьерной средой)</t>
  </si>
  <si>
    <t xml:space="preserve">ПИР </t>
  </si>
  <si>
    <t xml:space="preserve">70. Реконструкция объекта с целью обеспечения степени очистки сточных вод до уровней нормативов ПДК рыбохозяйственных водоемов: «Очистные сооружения канализационных сточных вод (КОС) 
г. Сургут производительностью 150 000 м3/час
</t>
  </si>
  <si>
    <t>г. Сургут, Заячий остров</t>
  </si>
  <si>
    <t xml:space="preserve">Инфраструктурный бюджетный кредит
(444 205,65 тыс. руб. с НДС)
Средства местного бюджета (23 379,30 тыс. руб. с НДС)
Средства предприятия 
(кредит коммерческого банка, амортизация)
(658 650,80 тыс. руб. с НДС)
</t>
  </si>
  <si>
    <t xml:space="preserve">Разработана проектная документация в полном объеме </t>
  </si>
  <si>
    <t>Получено положительное заключение экологической и государственной экспертизы</t>
  </si>
  <si>
    <t>Обеспечение степени очистки сточных вод до уровней нормативов ПДК рыбохозяйственных водоемов</t>
  </si>
  <si>
    <t xml:space="preserve">8 (3462) 55-04-41
info@gvk86.ru
</t>
  </si>
  <si>
    <t xml:space="preserve">Директор 
СГМУП «Горводоканал» 
</t>
  </si>
  <si>
    <t xml:space="preserve">Х=61.246449
Y=73.343568
</t>
  </si>
  <si>
    <t>Отчет о реализации плана
создания объектов инвестиционной инфраструктуры 
в муниципальном образовании городской округ  Сургут за 2021 год</t>
  </si>
  <si>
    <r>
      <rPr>
        <b/>
        <sz val="12"/>
        <rFont val="Times New Roman"/>
        <family val="1"/>
        <charset val="204"/>
      </rPr>
      <t xml:space="preserve">1 этап: </t>
    </r>
    <r>
      <rPr>
        <sz val="12"/>
        <rFont val="Times New Roman"/>
        <family val="1"/>
        <charset val="204"/>
      </rPr>
      <t xml:space="preserve">сети наружнего освещения 0,4 кВ (ТП-456) - 80 м.                                      </t>
    </r>
    <r>
      <rPr>
        <b/>
        <sz val="12"/>
        <rFont val="Times New Roman"/>
        <family val="1"/>
        <charset val="204"/>
      </rPr>
      <t>2 этап:</t>
    </r>
    <r>
      <rPr>
        <sz val="12"/>
        <rFont val="Times New Roman"/>
        <family val="1"/>
        <charset val="204"/>
      </rPr>
      <t xml:space="preserve"> сети электроснабжения 10 кВ - 3,5 м ; водоснабжение - не требуется.                                      </t>
    </r>
    <r>
      <rPr>
        <b/>
        <sz val="12"/>
        <rFont val="Times New Roman"/>
        <family val="1"/>
        <charset val="204"/>
      </rPr>
      <t xml:space="preserve">3 этап (переустройство ВЛ-110): </t>
    </r>
    <r>
      <rPr>
        <sz val="12"/>
        <rFont val="Times New Roman"/>
        <family val="1"/>
        <charset val="204"/>
      </rPr>
      <t xml:space="preserve">не требуется.                                      </t>
    </r>
    <r>
      <rPr>
        <b/>
        <sz val="12"/>
        <rFont val="Times New Roman"/>
        <family val="1"/>
        <charset val="204"/>
      </rPr>
      <t>4 этап:</t>
    </r>
    <r>
      <rPr>
        <sz val="12"/>
        <rFont val="Times New Roman"/>
        <family val="1"/>
        <charset val="204"/>
      </rPr>
      <t>ливневая канализация - 60 м.</t>
    </r>
  </si>
  <si>
    <t>Отчет о реализации Плана создания объектов инвестиционной инфраструктуры в муниципальном образовании Сургутский муниципальный район Ханты-Мансийского автономного округа – Югры на 2021 год</t>
  </si>
  <si>
    <t xml:space="preserve">Название проекта </t>
  </si>
  <si>
    <t xml:space="preserve">Краткое описание проекта </t>
  </si>
  <si>
    <t xml:space="preserve">Вид деятельности </t>
  </si>
  <si>
    <t xml:space="preserve">Инвестиционная емкость проекта, тыс. рублей </t>
  </si>
  <si>
    <t xml:space="preserve">Источники финансирования </t>
  </si>
  <si>
    <t>Объем оказанной государственной поддержки (Средства ФБ, ХМАО)</t>
  </si>
  <si>
    <t>Исполнено на
01.01.2022 г. 
(Средства ФБ, ХМАО, МБ)</t>
  </si>
  <si>
    <t>Эффект от реализации мероприятия</t>
  </si>
  <si>
    <t xml:space="preserve">Наименование муниципального образования </t>
  </si>
  <si>
    <t xml:space="preserve">Фактический адрес (район, поселение, строение) </t>
  </si>
  <si>
    <t xml:space="preserve">Координаты </t>
  </si>
  <si>
    <t>Контактная информация ( телефон, email)</t>
  </si>
  <si>
    <t xml:space="preserve">Ответственный за реализацию проекта </t>
  </si>
  <si>
    <t xml:space="preserve">Примечание/ Предложение
</t>
  </si>
  <si>
    <t>Соци-альный (созда-ние новых рабочих мест, мест/
чел)</t>
  </si>
  <si>
    <t>Бюд-жет-ный (пос-тупление нало-говых отчислений в бюджеты всех уровней, тыс. руб)</t>
  </si>
  <si>
    <t>Экономический (проектная мощность вновь созданного объекта)</t>
  </si>
  <si>
    <t>Внутриквартальные проезды к участкам в мкр. 8 г. Лянтор</t>
  </si>
  <si>
    <t>Муниципальная программа "Организация дорожной деятельности, транспортного обслуживания, повышения безопасности дорожного движения в Сургутском районе"</t>
  </si>
  <si>
    <t>Дорожное строительство</t>
  </si>
  <si>
    <t>Бюджет Сургутского района</t>
  </si>
  <si>
    <t>Средства МБ - 311,8 тыс. руб.</t>
  </si>
  <si>
    <t>2,676 км</t>
  </si>
  <si>
    <t>Сургутский муниципальный район Ханты-Мансийского автономного округа - Югры, г.п.Лянтор</t>
  </si>
  <si>
    <t>Ханты - Мансийский автономный округ - Югра, Сургутский район, г. Лянтор</t>
  </si>
  <si>
    <t>61.610997, 72.164487</t>
  </si>
  <si>
    <t>(3462) 529-044
Комлев Д.М., заместитель директора департамента строительства                               и земельных отношений</t>
  </si>
  <si>
    <t>Не определен</t>
  </si>
  <si>
    <t>Заключен контракт на выполнение ПИР от 12.04.2021 № 24 с ИП Мансуров А.И. 12.01.2022 г. получено заключение историко-культурной экспертизы №22-64. Подготовка пакета документов для проведения экспертизы по определению достоверности сметной стоимости строительства объекта</t>
  </si>
  <si>
    <t>Государственная программа Ханты-Мансийского автономного округа – Югры "Жилищно-коммунальный комплекс и городская среда"</t>
  </si>
  <si>
    <t>Коммунальное  хозяйство</t>
  </si>
  <si>
    <t>Бюджет автономного округа             Бюджет Сургутского района</t>
  </si>
  <si>
    <t>на 01.01.2021 г. - 106 405,3 тыс. руб.                  В 2021 г. - 2 030,0 тыс. руб.</t>
  </si>
  <si>
    <t>Всего -2 964,7 тыс. руб., в том числе: средства ХМАО -2 030,0 тыс. руб.; средства МБ - 934,7 тыс. руб.</t>
  </si>
  <si>
    <t>200 куб.м/сут</t>
  </si>
  <si>
    <t>Сургутский муниципальный район Ханты-Мансийского автономного округа - Югры, с.п. Русскинская</t>
  </si>
  <si>
    <t>Ханты - Мансийский автономный округ - Югра, Сургутский район, д. Русскинская</t>
  </si>
  <si>
    <t>62.15505; 73.609844</t>
  </si>
  <si>
    <t>31.08.2021 г. контракт на выполнение СМР № 61 от 06.10.2020 г. с ООО "РСУ №12" расторгнут в связи с ненадлежащим исполнением подрядчиком договорных обязательств. Выполнены работы по обследованию объекта. Получен отчет по результатам технического обследования. По результатам проведенного обследования в 2022 году будет размещена документация для проведения конкурсных процедур на корректировку проектно-сметной документации</t>
  </si>
  <si>
    <t>Водозаборное очистное сооружение 16 000 м3/сут. Водоочистная станция 8 000 м3/сут. Реконструкция станции обезжелезивания. ХМАО-Югра, Тюменская обл., Сургутский район, г.п.Федоровский. Корректировка</t>
  </si>
  <si>
    <t>Федеральный бюджет                 Бюджет автономного округа             Бюджет Сургутского района</t>
  </si>
  <si>
    <t>Всего - 7 144,3 тыс. руб., в том числе: средства ХМАО - 2 982,4 тыс. руб.; средства МБ - 4 161,9 тыс. руб.</t>
  </si>
  <si>
    <t xml:space="preserve"> 8 000 куб.м/сут</t>
  </si>
  <si>
    <t xml:space="preserve"> Сургутский муниципальный район Ханты-Мансийского автономного округа - Югры,                   г.п. Федоровский</t>
  </si>
  <si>
    <t>Ханты - Мансийский автономный округ - Югра, Сургутский район, пгт. Федоровский, ул. Пионерная, 34а</t>
  </si>
  <si>
    <t xml:space="preserve">
61.615303; 73.707925</t>
  </si>
  <si>
    <t>ООО "СК ИНТЕГ"                   Место нахождения:
620026, Свердловская обл., г. Екатеринбург, ул. Розы Люксембург, строение 64, офис 1002
Тел. 7 (343) 286-00-34</t>
  </si>
  <si>
    <t>Заключен муниципальный контракт №45 от 09.07.2021 г. на выполнение СМР с ООО "СК ИНТЕГ".  Срок выполнения работ с 01.09.2021-31.05.2023 г.  В целях соблюдения условий предоставления субсидии из федерального бюджета залючен контракт на осуществление строительного контроля от 12.11.2021 г.  №85 с ФБУ "РосСтройКонтроль". Техническая готовность объекта - 8%.</t>
  </si>
  <si>
    <t>Спортивно-досуговый комплекс  п.г.т. Белый Яр. 2 очередь. Культурно-досуговый центр.</t>
  </si>
  <si>
    <t>Муниципальная программа "Культура супргутского района"</t>
  </si>
  <si>
    <t>Культура и спорт</t>
  </si>
  <si>
    <t>Бюджет Сургутского района (безвозмездные поступления в бюджет муниципального образования)</t>
  </si>
  <si>
    <t>Средства МБ - 
8 313,6 тыс. руб.</t>
  </si>
  <si>
    <t>Планируется создание 10 рабочих мест</t>
  </si>
  <si>
    <t>1 589,71 тыс. руб/год</t>
  </si>
  <si>
    <t>500+90/5 939,5 мест/кв.м</t>
  </si>
  <si>
    <t>Сургутский муниципальный район Ханты-Мансийского автономного округа - Югры,  г.п.Белый Яр</t>
  </si>
  <si>
    <t>Ханты - Мансийский автономный округ - Югра, Сургутский район, пгт. Белый Яр, мкр. 2</t>
  </si>
  <si>
    <t>61.261969; 73.253915</t>
  </si>
  <si>
    <t>ООО "СК Атлант"                     Место нахождения:                   660017, Красноярский край, г. Красноярск, 
пр-кт Мира, д.94, офис 3-08
Тел. 79233067800</t>
  </si>
  <si>
    <t>Заключен муниципальный контракт №71 от 15.10.2021 г. на завершение работ по строительству объекта с ООО "СК Атлант".  Срок выполнения работ с 15.10.2021-31.12.2023 г.</t>
  </si>
  <si>
    <t>Культурно-досуговый центр в с.п. Солнечный</t>
  </si>
  <si>
    <t>Муниципальная программа "Культура Сургутского района"</t>
  </si>
  <si>
    <t>Культура</t>
  </si>
  <si>
    <t xml:space="preserve">Внебюджетный источник </t>
  </si>
  <si>
    <t>Планируется создание 12 рабочих мест</t>
  </si>
  <si>
    <t>1 907,65 тыс. руб/год</t>
  </si>
  <si>
    <t>208  посадочных мест</t>
  </si>
  <si>
    <t>Сургутский муниципальный район Ханты-Мансийского автономного округа - Югры,  с.п. Солнечный</t>
  </si>
  <si>
    <t>Ханты - Мансийский автономный округ - Югра, Сургутский район, с.п. Солнечный</t>
  </si>
  <si>
    <t>61.280160 73.181502</t>
  </si>
  <si>
    <t xml:space="preserve">(3462) 526-086
Фёдорова А. Р., Заместитель начальника управления – начальник отдела проектного управления управление инвестиционной политики, развития предпринимательства и проектного управления
</t>
  </si>
  <si>
    <t>ООО СЗ "Строй Актив"
Место нахождения:
628400, Ханты-Мансийский автономный округ – Югра, г. Сургут, пр. Ленина, 43, офис 1416.
тел. 8 (3462) 24-26-56</t>
  </si>
  <si>
    <t>Заключен инвестиционный договор № 410 от 11.08.2021 с ООО СЗ "Строй Актив". Предельный срок действия инвестиционного договора - до 28.02.2023. Плановый срок ввода объекта в эксплуатацию - 09.11.2022. Разрешение на строительство получено инвестором 24.12.2021. Инвестор приступил к строительству объекта.</t>
  </si>
  <si>
    <t>Нежилое здание для размещения дошкольной образовательной организации 
(детский сад на 80 мест в д. Сайгатина</t>
  </si>
  <si>
    <t xml:space="preserve">Постановление Правительства Ханты-Мансийского автономного округа – Югры от 05 октября 2018 года № 338-п "О государственной программе Ханты-Мансийского автономного округа – Югры "Развитие образования" </t>
  </si>
  <si>
    <t>Планируется создание 23 рабочих мест</t>
  </si>
  <si>
    <t>3 656,33 тыс. руб/год</t>
  </si>
  <si>
    <t>80 мест</t>
  </si>
  <si>
    <t>Сургутский муниципальный район Ханты-Мансийского автономного округа - Югры,  с.п. Солнечный, д. Сайгатина</t>
  </si>
  <si>
    <t>Ханты - Мансийский автономный округ - Югра, Сургутский район, с.п. Солнечный, д. Сайгатина</t>
  </si>
  <si>
    <t>61.266119 72.876840</t>
  </si>
  <si>
    <t>ООО "СТК СПБ"
Место нахождения:
628400, Ханты-Мансийский автономный округ – Югра, г. Сургут, ул. Рационализаторов 10, оф. 26.
тел. 8 (3462) 77-48-41</t>
  </si>
  <si>
    <t>Заключен инвестиционный договор № 703 от 01.12.2021 с ООО "СТК СПБ". 
Предельный срок действия инвестиционного договора - до 30.12.2023. Плановый срок ввода объекта в эксплуатацию - 11.09.2023.  Инестор осуществляет проектирование объекта.</t>
  </si>
  <si>
    <t xml:space="preserve">Средняя общеобразовательная школа, пгт. Нижнесортымский (Общеобразовательная организация с универсальной безбарьерной средой) </t>
  </si>
  <si>
    <t xml:space="preserve">Постановление Правительства Ханты-Мансийского автономного округа – Югры от 05.10.2018                    № 338-п                               "О государственной программе Ханты-Мансийского автономного округа – Югры "Развитие образования" </t>
  </si>
  <si>
    <t>на 01.01.2021 г. - 114 121,1 тыс. руб.            В 2021 г. - 114 121,0 тыс. руб.</t>
  </si>
  <si>
    <t>Всего -131 173,6 тыс. руб., в том числе: средства ХМАО -114 121,0 тыс. руб.; средства МБ - 17 052,6 тыс. руб.</t>
  </si>
  <si>
    <t>Планируется создание 150 рабочих мест</t>
  </si>
  <si>
    <t>Планируемый объём отчислений
18 597,22 тыс. руб/год</t>
  </si>
  <si>
    <t>1100 уч-ся</t>
  </si>
  <si>
    <t>Сургутский муниципальный район Ханты-Мансийского автономного округа - Югры, с.п. Нижнесортымский</t>
  </si>
  <si>
    <t>Ханты - Мансийский автономный округ - Югра, Сургутский район, п. Нижнесортымский</t>
  </si>
  <si>
    <t>62.446833; 71.776725</t>
  </si>
  <si>
    <t xml:space="preserve">ООО «Школа НС»
Место нахождения:
628400, Ханты-Мансийский автономный округ – Югра, г. Сургут, ул. Чехова,                                     д. 14/5, офис 201
Тел. (3462)  95-81-24 </t>
  </si>
  <si>
    <t xml:space="preserve">Заключено концессионное соглашение № 1043 от 28.12.2018 г. о финансировании, проектировании, строительстве и эксплуатации объекта с ООО "Школа НС". Срок действия соглашения - 28.12.2026 г. Техническая готовность объекта по состоянию на 20.12.2021 г. - 78,7%. </t>
  </si>
  <si>
    <t xml:space="preserve">Средняя общеобразовательная школа в п. Солнечный (Общеобразовательная организация с универсальной безбарьерной средой) </t>
  </si>
  <si>
    <t>Сургутский муниципальный район Ханты-Мансийского автономного округа - Югры, с.п. Солнечный</t>
  </si>
  <si>
    <t>Ханты - Мансийский автономный округ - Югра, Сургутский район, п. Солнечный</t>
  </si>
  <si>
    <t>61.273140; 73.193939</t>
  </si>
  <si>
    <t xml:space="preserve">ООО «Развитие»
Место нахождения:
628400, Ханты-Мансийский автономный округ – Югра, г. Сургут, ул. Чехова,                                     д. 14/5, офис 201
Тел. (3462)  95-81-24 </t>
  </si>
  <si>
    <t xml:space="preserve">Заключено концессионное соглашение № 1042 от 28.12.2018 г. о финансировании, проектировании, строительстве и эксплуатации объекта с ООО "Развитие". Срок действия соглашения - 28.12.2026 г. Техническая готовность объекта по состоянию на 20.12.2021 г. - 65,1%. </t>
  </si>
  <si>
    <t>Плавательный бассейн  городского поселения Федоровский "Дельфин"</t>
  </si>
  <si>
    <t>Муниципальная программа "Физическая культура, спорт и туризм Сургутского района"</t>
  </si>
  <si>
    <t>Спорт</t>
  </si>
  <si>
    <t>Средства МБ - 90,7 тыс. руб.</t>
  </si>
  <si>
    <t>Планируется создание 20 рабочих мест</t>
  </si>
  <si>
    <t>3 179,42 тыс. руб/год</t>
  </si>
  <si>
    <t>1 728 кв.м</t>
  </si>
  <si>
    <t xml:space="preserve"> Сургутский муниципальный район Ханты-Мансийского автономного округа - Югры,                         г.п. Федоровский</t>
  </si>
  <si>
    <t>Ханты - Мансийский автономный округ - Югра, Сургутский район,                             пгт. Фёдоровский</t>
  </si>
  <si>
    <t>61.601743; 73.727598</t>
  </si>
  <si>
    <t>В рамках заключенного контракта от 19.04.2021 №30 с ООО "СИБИРСКОЕ ИНЖЕНЕРНОЕ БЮРО" выполнены ПИР - 100%. Получено положительное заключение государственной экспертизы 86-1-1-3-065870-2021 от 10.11.2021 (техническая часть). Согласно сводному сметному расчету стоимость строительства объекта составляет - 157 706,0 тыс. руб. Проектная документация направлена на проведение экспертизы достоверности сметной стоимости строительства объекта. Ориентировочный срок получения положительного заключения экспертизы - 25.01.2022 г.</t>
  </si>
  <si>
    <t xml:space="preserve">Водоотведение                                        д.Русскинская </t>
  </si>
  <si>
    <t>Сведения о муниципальных образованиях Ханты-Мансийского автономного округа не формировавших план создания объектов инвестиционной инфраструктуры на 2021 год</t>
  </si>
  <si>
    <t>Советский район</t>
  </si>
  <si>
    <t>Ханты-Мансийский район</t>
  </si>
  <si>
    <t>03-Исх-6670
26.12.2020</t>
  </si>
  <si>
    <t>01-ИСХ-112
13.01.2021</t>
  </si>
  <si>
    <t>27.12.2021 №4-01-Исх-3109</t>
  </si>
  <si>
    <t>Нижневартовск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</si>
</sst>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Red]\-#,##0.00;0.00"/>
    <numFmt numFmtId="165" formatCode="#,##0.00_ ;[Red]\-#,##0.00\ "/>
    <numFmt numFmtId="166" formatCode="#,##0.00_ ;\-#,##0.00\ "/>
    <numFmt numFmtId="167" formatCode="#,##0.0"/>
    <numFmt numFmtId="168" formatCode="0.0"/>
  </numFmts>
  <fonts count="25"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0"/>
      <name val="Times New Roman"/>
      <family val="1"/>
      <charset val="204"/>
    </font>
    <font>
      <sz val="8"/>
      <name val="Arial Cyr"/>
      <charset val="204"/>
    </font>
    <font>
      <b/>
      <sz val="8"/>
      <name val="Times New Roman"/>
      <family val="1"/>
      <charset val="204"/>
    </font>
    <font>
      <sz val="10"/>
      <name val="Calibri"/>
      <family val="2"/>
      <scheme val="minor"/>
    </font>
    <font>
      <b/>
      <sz val="11"/>
      <name val="Times New Roman"/>
      <family val="1"/>
      <charset val="204"/>
    </font>
    <font>
      <sz val="9"/>
      <name val="Times New Roman"/>
      <family val="1"/>
      <charset val="204"/>
    </font>
    <font>
      <i/>
      <sz val="11"/>
      <name val="Times New Roman"/>
      <family val="1"/>
      <charset val="204"/>
    </font>
    <font>
      <sz val="8"/>
      <name val="Times New Roman"/>
      <family val="1"/>
      <charset val="204"/>
    </font>
    <font>
      <sz val="10"/>
      <name val="Times New Roman"/>
      <family val="1"/>
      <charset val="204"/>
    </font>
    <font>
      <b/>
      <sz val="14"/>
      <name val="Times New Roman"/>
      <family val="1"/>
      <charset val="204"/>
    </font>
    <font>
      <sz val="11"/>
      <name val="Calibri"/>
      <family val="2"/>
      <charset val="204"/>
      <scheme val="minor"/>
    </font>
    <font>
      <i/>
      <sz val="10"/>
      <name val="Times New Roman"/>
      <family val="1"/>
      <charset val="204"/>
    </font>
    <font>
      <sz val="10"/>
      <name val="Calibri"/>
      <family val="2"/>
      <charset val="204"/>
      <scheme val="minor"/>
    </font>
    <font>
      <b/>
      <sz val="12"/>
      <color theme="1"/>
      <name val="Times New Roman"/>
      <family val="1"/>
      <charset val="204"/>
    </font>
    <font>
      <sz val="12"/>
      <color theme="1"/>
      <name val="Times New Roman"/>
      <family val="1"/>
      <charset val="204"/>
    </font>
    <font>
      <sz val="12"/>
      <name val="Times New Roman"/>
      <family val="1"/>
      <charset val="204"/>
    </font>
    <font>
      <u/>
      <sz val="12"/>
      <name val="Times New Roman"/>
      <family val="1"/>
      <charset val="204"/>
    </font>
    <font>
      <u/>
      <sz val="12"/>
      <color theme="1"/>
      <name val="Times New Roman"/>
      <family val="1"/>
      <charset val="204"/>
    </font>
    <font>
      <sz val="11"/>
      <color theme="1"/>
      <name val="Times New Roman"/>
      <family val="1"/>
      <charset val="204"/>
    </font>
    <font>
      <sz val="10"/>
      <color theme="1"/>
      <name val="Times New Roman"/>
      <family val="1"/>
      <charset val="204"/>
    </font>
    <font>
      <sz val="11"/>
      <name val="Calibri"/>
      <family val="2"/>
      <scheme val="minor"/>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4" fillId="0" borderId="0"/>
    <xf numFmtId="43" fontId="1" fillId="0" borderId="0" applyFont="0" applyFill="0" applyBorder="0" applyAlignment="0" applyProtection="0"/>
  </cellStyleXfs>
  <cellXfs count="195">
    <xf numFmtId="0" fontId="0" fillId="0" borderId="0" xfId="0"/>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3" fillId="3" borderId="1" xfId="0" applyFont="1" applyFill="1" applyBorder="1" applyAlignment="1">
      <alignment horizontal="justify" wrapText="1"/>
    </xf>
    <xf numFmtId="0" fontId="3" fillId="3" borderId="1" xfId="0" applyFont="1" applyFill="1" applyBorder="1" applyAlignment="1">
      <alignment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166" fontId="7" fillId="0" borderId="1" xfId="0" applyNumberFormat="1" applyFont="1" applyBorder="1" applyAlignment="1">
      <alignment horizontal="center" vertical="center"/>
    </xf>
    <xf numFmtId="0" fontId="2" fillId="0" borderId="0" xfId="0" applyFont="1"/>
    <xf numFmtId="166" fontId="2" fillId="0" borderId="1" xfId="0" applyNumberFormat="1" applyFont="1" applyBorder="1" applyAlignment="1">
      <alignment horizontal="center" vertical="center"/>
    </xf>
    <xf numFmtId="166" fontId="2" fillId="0" borderId="1" xfId="2" applyNumberFormat="1" applyFont="1" applyBorder="1" applyAlignment="1">
      <alignment horizontal="center" vertical="center"/>
    </xf>
    <xf numFmtId="166" fontId="2" fillId="0" borderId="1" xfId="3" applyNumberFormat="1" applyFont="1" applyBorder="1" applyAlignment="1">
      <alignment vertical="center"/>
    </xf>
    <xf numFmtId="0" fontId="2" fillId="0" borderId="0" xfId="0" applyFont="1" applyAlignment="1">
      <alignment wrapText="1"/>
    </xf>
    <xf numFmtId="0" fontId="13" fillId="0" borderId="0" xfId="0" applyFont="1"/>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5" fillId="0" borderId="0" xfId="0" applyFont="1"/>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2" fillId="0" borderId="0" xfId="0" applyFont="1" applyFill="1" applyAlignment="1">
      <alignment wrapText="1"/>
    </xf>
    <xf numFmtId="0" fontId="11" fillId="0" borderId="0" xfId="0" applyFont="1" applyAlignment="1">
      <alignment horizont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6" fontId="7" fillId="0" borderId="1" xfId="3" applyNumberFormat="1" applyFont="1" applyBorder="1" applyAlignment="1">
      <alignment vertical="center"/>
    </xf>
    <xf numFmtId="4" fontId="17" fillId="0" borderId="0" xfId="0" applyNumberFormat="1" applyFont="1" applyFill="1" applyBorder="1" applyAlignment="1">
      <alignment horizontal="center" vertical="center"/>
    </xf>
    <xf numFmtId="0" fontId="17" fillId="0" borderId="0" xfId="0" applyFont="1" applyFill="1" applyBorder="1"/>
    <xf numFmtId="0" fontId="17" fillId="0" borderId="0" xfId="0" applyFont="1"/>
    <xf numFmtId="167" fontId="16" fillId="3"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xf>
    <xf numFmtId="0" fontId="18" fillId="0" borderId="1" xfId="0" applyFont="1" applyFill="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7" fillId="0" borderId="4" xfId="0" applyFont="1" applyFill="1" applyBorder="1" applyAlignment="1">
      <alignment vertical="top" wrapText="1"/>
    </xf>
    <xf numFmtId="0" fontId="17" fillId="0" borderId="4" xfId="0" applyFont="1" applyFill="1" applyBorder="1" applyAlignment="1">
      <alignment horizontal="center" vertical="center" wrapText="1"/>
    </xf>
    <xf numFmtId="4" fontId="18" fillId="0" borderId="4"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xf>
    <xf numFmtId="0" fontId="17" fillId="0" borderId="4" xfId="0" applyFont="1" applyFill="1" applyBorder="1" applyAlignment="1">
      <alignment vertical="center" wrapText="1"/>
    </xf>
    <xf numFmtId="0" fontId="17" fillId="0" borderId="0" xfId="0" applyFont="1" applyFill="1"/>
    <xf numFmtId="0" fontId="17" fillId="0" borderId="0" xfId="0" applyFont="1" applyAlignment="1">
      <alignment horizontal="left"/>
    </xf>
    <xf numFmtId="0" fontId="17" fillId="0" borderId="0" xfId="0" applyFont="1" applyAlignment="1">
      <alignment horizontal="center"/>
    </xf>
    <xf numFmtId="0" fontId="17" fillId="0" borderId="1" xfId="0" applyFont="1" applyBorder="1"/>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4" fontId="17" fillId="4"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1" xfId="0" applyFont="1" applyBorder="1" applyAlignment="1">
      <alignment horizontal="center" vertical="center" wrapText="1"/>
    </xf>
    <xf numFmtId="4" fontId="17" fillId="4"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2"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4" xfId="0" applyFont="1" applyBorder="1" applyAlignment="1">
      <alignment horizontal="center" vertical="center" textRotation="90"/>
    </xf>
    <xf numFmtId="0" fontId="2" fillId="0" borderId="0" xfId="0" applyFont="1" applyAlignment="1">
      <alignment horizontal="center" wrapText="1"/>
    </xf>
    <xf numFmtId="0" fontId="2" fillId="0" borderId="5" xfId="0" applyFont="1" applyBorder="1" applyAlignment="1">
      <alignment horizontal="center" wrapText="1"/>
    </xf>
    <xf numFmtId="0" fontId="11" fillId="2" borderId="1" xfId="0" applyFont="1" applyFill="1" applyBorder="1" applyAlignment="1">
      <alignment horizontal="center" vertical="center" textRotation="90" wrapText="1"/>
    </xf>
    <xf numFmtId="0" fontId="10" fillId="2" borderId="1" xfId="0" applyFont="1" applyFill="1" applyBorder="1" applyAlignment="1">
      <alignment horizontal="lef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11" fillId="0" borderId="1" xfId="0" applyFont="1" applyBorder="1" applyAlignment="1">
      <alignment horizontal="center" vertical="center" wrapText="1"/>
    </xf>
    <xf numFmtId="0" fontId="12" fillId="0" borderId="0" xfId="0" applyFont="1" applyAlignment="1">
      <alignment horizontal="center" wrapText="1"/>
    </xf>
    <xf numFmtId="0" fontId="3" fillId="3" borderId="1" xfId="0" applyFont="1" applyFill="1" applyBorder="1" applyAlignment="1">
      <alignment horizont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1" fillId="2" borderId="1" xfId="1" applyFont="1" applyFill="1" applyBorder="1" applyAlignment="1">
      <alignment horizontal="left" vertical="center" wrapText="1"/>
    </xf>
    <xf numFmtId="0" fontId="2" fillId="0"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7" fillId="0" borderId="1" xfId="0" applyFont="1" applyFill="1" applyBorder="1" applyAlignment="1">
      <alignment vertical="top" wrapText="1"/>
    </xf>
    <xf numFmtId="0" fontId="17" fillId="0" borderId="1" xfId="0"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xf>
    <xf numFmtId="1" fontId="17" fillId="0" borderId="2" xfId="0" applyNumberFormat="1" applyFont="1" applyFill="1" applyBorder="1" applyAlignment="1">
      <alignment horizontal="center" vertical="center"/>
    </xf>
    <xf numFmtId="1" fontId="17" fillId="0" borderId="4" xfId="0" applyNumberFormat="1" applyFont="1" applyFill="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16"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0" fontId="16" fillId="0" borderId="5" xfId="0" applyFont="1" applyBorder="1" applyAlignment="1">
      <alignment horizontal="center" vertical="center" wrapText="1"/>
    </xf>
    <xf numFmtId="167" fontId="16" fillId="3"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7" fillId="4" borderId="1" xfId="0"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vertical="center" wrapText="1"/>
    </xf>
    <xf numFmtId="0" fontId="17" fillId="0" borderId="1" xfId="0" applyFont="1" applyBorder="1" applyAlignment="1">
      <alignment horizontal="center" wrapText="1"/>
    </xf>
    <xf numFmtId="0" fontId="17" fillId="0" borderId="1" xfId="0" applyFont="1" applyBorder="1" applyAlignment="1">
      <alignment horizontal="center"/>
    </xf>
    <xf numFmtId="0" fontId="16" fillId="4" borderId="1" xfId="0" applyFont="1" applyFill="1" applyBorder="1" applyAlignment="1">
      <alignment horizontal="center" vertical="center" wrapText="1"/>
    </xf>
    <xf numFmtId="0" fontId="17" fillId="4" borderId="1" xfId="0" applyFont="1" applyFill="1" applyBorder="1" applyAlignment="1">
      <alignment vertical="center" wrapText="1"/>
    </xf>
    <xf numFmtId="4" fontId="17" fillId="4" borderId="1" xfId="0" applyNumberFormat="1" applyFont="1" applyFill="1" applyBorder="1" applyAlignment="1">
      <alignment horizontal="right" vertical="center" wrapText="1"/>
    </xf>
    <xf numFmtId="0" fontId="7" fillId="0" borderId="5"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0" xfId="0" applyFont="1"/>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67" fontId="3" fillId="3" borderId="4"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vertical="top" wrapText="1"/>
    </xf>
    <xf numFmtId="0" fontId="21" fillId="0" borderId="1" xfId="0" applyFont="1" applyBorder="1" applyAlignment="1">
      <alignment horizontal="center" vertical="top"/>
    </xf>
    <xf numFmtId="0" fontId="21" fillId="0" borderId="1" xfId="0" applyFont="1" applyBorder="1" applyAlignment="1">
      <alignment horizontal="center" vertical="center" wrapText="1"/>
    </xf>
    <xf numFmtId="167" fontId="21" fillId="0" borderId="1" xfId="0" applyNumberFormat="1" applyFont="1" applyBorder="1" applyAlignment="1">
      <alignment horizontal="center" vertical="top"/>
    </xf>
    <xf numFmtId="0" fontId="21" fillId="0" borderId="10" xfId="0" applyFont="1" applyBorder="1" applyAlignment="1">
      <alignment vertical="top" wrapText="1"/>
    </xf>
    <xf numFmtId="0" fontId="11" fillId="0" borderId="1" xfId="1" applyFont="1" applyBorder="1" applyAlignment="1">
      <alignment vertical="top" wrapText="1"/>
    </xf>
    <xf numFmtId="0" fontId="21" fillId="0" borderId="11" xfId="0" applyFont="1" applyBorder="1" applyAlignment="1">
      <alignment horizontal="center" vertical="center"/>
    </xf>
    <xf numFmtId="0" fontId="21" fillId="0" borderId="1" xfId="0" applyFont="1" applyBorder="1" applyAlignment="1">
      <alignment vertical="top"/>
    </xf>
    <xf numFmtId="0" fontId="14" fillId="0" borderId="0" xfId="1" applyFont="1" applyBorder="1" applyAlignment="1">
      <alignment vertical="top" wrapText="1"/>
    </xf>
    <xf numFmtId="0" fontId="10" fillId="2" borderId="0" xfId="0" applyFont="1" applyFill="1"/>
    <xf numFmtId="0" fontId="23" fillId="2" borderId="0" xfId="0" applyFont="1" applyFill="1"/>
    <xf numFmtId="0" fontId="17" fillId="0" borderId="5" xfId="0" applyFont="1" applyBorder="1" applyAlignment="1">
      <alignment horizontal="center" wrapText="1"/>
    </xf>
    <xf numFmtId="0" fontId="17" fillId="0" borderId="5" xfId="0" applyFont="1" applyBorder="1" applyAlignment="1">
      <alignment horizontal="center"/>
    </xf>
    <xf numFmtId="0" fontId="18" fillId="2" borderId="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xf>
    <xf numFmtId="0" fontId="18" fillId="2" borderId="1" xfId="0" applyFont="1" applyFill="1" applyBorder="1" applyAlignment="1">
      <alignment horizontal="left" vertical="center" wrapText="1"/>
    </xf>
    <xf numFmtId="4" fontId="18" fillId="2" borderId="1"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4" fontId="17" fillId="2" borderId="1" xfId="0" applyNumberFormat="1" applyFont="1" applyFill="1" applyBorder="1" applyAlignment="1">
      <alignment horizontal="center" vertical="center" wrapText="1"/>
    </xf>
    <xf numFmtId="0" fontId="18" fillId="2" borderId="1" xfId="0" applyFont="1" applyFill="1" applyBorder="1" applyAlignment="1">
      <alignment wrapText="1"/>
    </xf>
    <xf numFmtId="0" fontId="18" fillId="2" borderId="1" xfId="0" applyFont="1" applyFill="1" applyBorder="1"/>
    <xf numFmtId="0" fontId="17" fillId="0" borderId="12" xfId="0" applyFont="1" applyBorder="1" applyAlignment="1">
      <alignment horizontal="center" vertical="center" wrapText="1"/>
    </xf>
    <xf numFmtId="0" fontId="17" fillId="0" borderId="0" xfId="0" applyFont="1" applyBorder="1" applyAlignment="1">
      <alignment horizontal="center"/>
    </xf>
    <xf numFmtId="0" fontId="22" fillId="0" borderId="0" xfId="0" applyFont="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1" xfId="1" applyFont="1" applyFill="1" applyBorder="1" applyAlignment="1">
      <alignment horizontal="center" vertical="center" wrapText="1" shrinkToFit="1"/>
    </xf>
    <xf numFmtId="0" fontId="11" fillId="0" borderId="1" xfId="0" applyNumberFormat="1" applyFont="1" applyFill="1" applyBorder="1" applyAlignment="1" applyProtection="1">
      <alignment horizontal="center" vertical="center" wrapText="1"/>
    </xf>
    <xf numFmtId="167"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1" xfId="1" applyNumberFormat="1"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168"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17" fillId="0" borderId="1" xfId="0" applyFont="1" applyBorder="1" applyAlignment="1">
      <alignment horizontal="center" vertical="center" wrapText="1"/>
    </xf>
    <xf numFmtId="0" fontId="21" fillId="0" borderId="1" xfId="0" applyFont="1" applyBorder="1" applyAlignment="1">
      <alignment horizontal="center" vertical="top" wrapText="1"/>
    </xf>
  </cellXfs>
  <cellStyles count="4">
    <cellStyle name="Обычный" xfId="0" builtinId="0"/>
    <cellStyle name="Обычный 2" xfId="1"/>
    <cellStyle name="Обычный 3" xfId="2"/>
    <cellStyle name="Финансовый"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opLeftCell="A4" zoomScaleNormal="100" zoomScaleSheetLayoutView="100" workbookViewId="0">
      <pane xSplit="1" ySplit="4" topLeftCell="B8" activePane="bottomRight" state="frozen"/>
      <selection activeCell="A4" sqref="A4"/>
      <selection pane="topRight" activeCell="B4" sqref="B4"/>
      <selection pane="bottomLeft" activeCell="A7" sqref="A7"/>
      <selection pane="bottomRight" activeCell="A5" sqref="A5:A6"/>
    </sheetView>
  </sheetViews>
  <sheetFormatPr defaultRowHeight="15" x14ac:dyDescent="0.25"/>
  <cols>
    <col min="1" max="1" width="42.85546875" style="16" customWidth="1"/>
    <col min="2" max="2" width="17.42578125" style="16" customWidth="1"/>
    <col min="3" max="3" width="16.5703125" style="16" customWidth="1"/>
    <col min="4" max="4" width="16.140625" style="16" customWidth="1"/>
    <col min="5" max="5" width="19.5703125" style="30" customWidth="1"/>
    <col min="6" max="7" width="18.85546875" style="29" customWidth="1"/>
    <col min="8" max="8" width="11.140625" style="16" bestFit="1" customWidth="1"/>
    <col min="9" max="9" width="10.140625" style="16" bestFit="1" customWidth="1"/>
    <col min="10" max="10" width="7.28515625" style="16" customWidth="1"/>
    <col min="11" max="11" width="28.5703125" style="16" customWidth="1"/>
    <col min="12" max="12" width="8.42578125" style="16" customWidth="1"/>
    <col min="13" max="13" width="12.140625" style="16" customWidth="1"/>
    <col min="14" max="14" width="27.5703125" style="16" customWidth="1"/>
    <col min="15" max="15" width="28" style="16" customWidth="1"/>
    <col min="16" max="16" width="62.5703125" style="16" customWidth="1"/>
    <col min="17" max="17" width="15.85546875" style="16" customWidth="1"/>
    <col min="18" max="19" width="9.140625" style="17"/>
    <col min="20" max="20" width="19.85546875" style="17" customWidth="1"/>
    <col min="21" max="21" width="11" style="17" customWidth="1"/>
    <col min="22" max="16384" width="9.140625" style="17"/>
  </cols>
  <sheetData>
    <row r="1" spans="1:21" ht="15" customHeight="1" x14ac:dyDescent="0.3">
      <c r="C1" s="75" t="s">
        <v>0</v>
      </c>
      <c r="D1" s="75"/>
      <c r="E1" s="75"/>
      <c r="F1" s="75"/>
      <c r="G1" s="75"/>
      <c r="H1" s="75"/>
      <c r="I1" s="75"/>
      <c r="J1" s="75"/>
      <c r="K1" s="75"/>
      <c r="L1" s="75"/>
      <c r="M1" s="75"/>
    </row>
    <row r="2" spans="1:21" ht="18.75" x14ac:dyDescent="0.3">
      <c r="C2" s="75" t="s">
        <v>46</v>
      </c>
      <c r="D2" s="75"/>
      <c r="E2" s="75"/>
      <c r="F2" s="75"/>
      <c r="G2" s="75"/>
      <c r="H2" s="75"/>
      <c r="I2" s="75"/>
      <c r="J2" s="75"/>
      <c r="K2" s="75"/>
      <c r="L2" s="75"/>
      <c r="M2" s="75"/>
    </row>
    <row r="3" spans="1:21" x14ac:dyDescent="0.25">
      <c r="A3" s="68" t="s">
        <v>88</v>
      </c>
      <c r="B3" s="68"/>
      <c r="C3" s="68"/>
      <c r="D3" s="68"/>
      <c r="E3" s="68"/>
      <c r="F3" s="68"/>
      <c r="G3" s="68"/>
      <c r="H3" s="68"/>
      <c r="I3" s="68"/>
      <c r="J3" s="68"/>
      <c r="K3" s="68"/>
      <c r="L3" s="68"/>
      <c r="M3" s="68"/>
      <c r="N3" s="68"/>
      <c r="O3" s="68"/>
      <c r="P3" s="68"/>
      <c r="Q3" s="68"/>
      <c r="R3" s="68"/>
      <c r="S3" s="68"/>
      <c r="T3" s="68"/>
      <c r="U3" s="68"/>
    </row>
    <row r="4" spans="1:21" x14ac:dyDescent="0.25">
      <c r="A4" s="69"/>
      <c r="B4" s="69"/>
      <c r="C4" s="69"/>
      <c r="D4" s="69"/>
      <c r="E4" s="69"/>
      <c r="F4" s="69"/>
      <c r="G4" s="69"/>
      <c r="H4" s="69"/>
      <c r="I4" s="69"/>
      <c r="J4" s="69"/>
      <c r="K4" s="69"/>
      <c r="L4" s="69"/>
      <c r="M4" s="69"/>
      <c r="N4" s="69"/>
      <c r="O4" s="69"/>
      <c r="P4" s="69"/>
      <c r="Q4" s="69"/>
      <c r="R4" s="69"/>
      <c r="S4" s="69"/>
      <c r="T4" s="69"/>
      <c r="U4" s="69"/>
    </row>
    <row r="5" spans="1:21" ht="34.5" customHeight="1" x14ac:dyDescent="0.25">
      <c r="A5" s="84" t="s">
        <v>1</v>
      </c>
      <c r="B5" s="84" t="s">
        <v>2</v>
      </c>
      <c r="C5" s="84" t="s">
        <v>3</v>
      </c>
      <c r="D5" s="84" t="s">
        <v>4</v>
      </c>
      <c r="E5" s="84" t="s">
        <v>5</v>
      </c>
      <c r="F5" s="97" t="s">
        <v>47</v>
      </c>
      <c r="G5" s="97" t="s">
        <v>48</v>
      </c>
      <c r="H5" s="84" t="s">
        <v>6</v>
      </c>
      <c r="I5" s="84"/>
      <c r="J5" s="84" t="s">
        <v>7</v>
      </c>
      <c r="K5" s="84"/>
      <c r="L5" s="95" t="s">
        <v>8</v>
      </c>
      <c r="M5" s="84" t="s">
        <v>9</v>
      </c>
      <c r="N5" s="84" t="s">
        <v>10</v>
      </c>
      <c r="O5" s="84" t="s">
        <v>11</v>
      </c>
      <c r="P5" s="84" t="s">
        <v>12</v>
      </c>
      <c r="Q5" s="84" t="s">
        <v>13</v>
      </c>
      <c r="R5" s="89" t="s">
        <v>14</v>
      </c>
      <c r="S5" s="89"/>
      <c r="T5" s="89"/>
      <c r="U5" s="94" t="s">
        <v>15</v>
      </c>
    </row>
    <row r="6" spans="1:21" ht="118.5" customHeight="1" x14ac:dyDescent="0.25">
      <c r="A6" s="84"/>
      <c r="B6" s="84"/>
      <c r="C6" s="84"/>
      <c r="D6" s="84"/>
      <c r="E6" s="84"/>
      <c r="F6" s="97"/>
      <c r="G6" s="97"/>
      <c r="H6" s="9" t="s">
        <v>16</v>
      </c>
      <c r="I6" s="9" t="s">
        <v>17</v>
      </c>
      <c r="J6" s="10" t="s">
        <v>18</v>
      </c>
      <c r="K6" s="9" t="s">
        <v>19</v>
      </c>
      <c r="L6" s="95"/>
      <c r="M6" s="84"/>
      <c r="N6" s="84"/>
      <c r="O6" s="84"/>
      <c r="P6" s="84"/>
      <c r="Q6" s="84"/>
      <c r="R6" s="3" t="s">
        <v>20</v>
      </c>
      <c r="S6" s="3" t="s">
        <v>21</v>
      </c>
      <c r="T6" s="8" t="s">
        <v>22</v>
      </c>
      <c r="U6" s="94"/>
    </row>
    <row r="7" spans="1:21" x14ac:dyDescent="0.25">
      <c r="A7" s="1">
        <v>1</v>
      </c>
      <c r="B7" s="1">
        <v>2</v>
      </c>
      <c r="C7" s="1">
        <v>3</v>
      </c>
      <c r="D7" s="1">
        <v>4</v>
      </c>
      <c r="E7" s="1">
        <v>5</v>
      </c>
      <c r="F7" s="2">
        <v>6</v>
      </c>
      <c r="G7" s="2">
        <v>7</v>
      </c>
      <c r="H7" s="1">
        <v>8</v>
      </c>
      <c r="I7" s="1">
        <v>9</v>
      </c>
      <c r="J7" s="1">
        <v>10</v>
      </c>
      <c r="K7" s="1">
        <v>11</v>
      </c>
      <c r="L7" s="1">
        <v>12</v>
      </c>
      <c r="M7" s="1">
        <v>13</v>
      </c>
      <c r="N7" s="1">
        <v>14</v>
      </c>
      <c r="O7" s="1">
        <v>15</v>
      </c>
      <c r="P7" s="1">
        <v>16</v>
      </c>
      <c r="Q7" s="1">
        <v>17</v>
      </c>
      <c r="R7" s="1">
        <v>18</v>
      </c>
      <c r="S7" s="1">
        <v>19</v>
      </c>
      <c r="T7" s="1">
        <v>20</v>
      </c>
      <c r="U7" s="1">
        <v>21</v>
      </c>
    </row>
    <row r="8" spans="1:21" s="24" customFormat="1" ht="15.75" customHeight="1" x14ac:dyDescent="0.2">
      <c r="A8" s="6"/>
      <c r="B8" s="76" t="s">
        <v>39</v>
      </c>
      <c r="C8" s="76"/>
      <c r="D8" s="76"/>
      <c r="E8" s="76"/>
      <c r="F8" s="76"/>
      <c r="G8" s="76"/>
      <c r="H8" s="76"/>
      <c r="I8" s="76"/>
      <c r="J8" s="76"/>
      <c r="K8" s="76"/>
      <c r="L8" s="76"/>
      <c r="M8" s="76"/>
      <c r="N8" s="76"/>
      <c r="O8" s="76"/>
      <c r="P8" s="7"/>
      <c r="Q8" s="7"/>
      <c r="R8" s="7"/>
      <c r="S8" s="7"/>
      <c r="T8" s="7"/>
      <c r="U8" s="7"/>
    </row>
    <row r="9" spans="1:21" s="4" customFormat="1" ht="21.75" customHeight="1" x14ac:dyDescent="0.2">
      <c r="A9" s="88" t="s">
        <v>38</v>
      </c>
      <c r="B9" s="64" t="s">
        <v>51</v>
      </c>
      <c r="C9" s="64" t="s">
        <v>39</v>
      </c>
      <c r="D9" s="18">
        <f>SUM(D10:D14)</f>
        <v>382939.95</v>
      </c>
      <c r="E9" s="8" t="s">
        <v>23</v>
      </c>
      <c r="F9" s="18">
        <f>SUM(F10:F14)</f>
        <v>382939.95</v>
      </c>
      <c r="G9" s="19">
        <f>SUM(G10:G14)</f>
        <v>45659.270000000004</v>
      </c>
      <c r="H9" s="86" t="s">
        <v>40</v>
      </c>
      <c r="I9" s="86" t="s">
        <v>32</v>
      </c>
      <c r="J9" s="70" t="s">
        <v>42</v>
      </c>
      <c r="K9" s="79" t="s">
        <v>52</v>
      </c>
      <c r="L9" s="70" t="s">
        <v>33</v>
      </c>
      <c r="M9" s="64" t="s">
        <v>67</v>
      </c>
      <c r="N9" s="64" t="s">
        <v>41</v>
      </c>
      <c r="O9" s="77" t="s">
        <v>49</v>
      </c>
      <c r="P9" s="78" t="s">
        <v>78</v>
      </c>
      <c r="Q9" s="70" t="s">
        <v>60</v>
      </c>
      <c r="R9" s="70" t="s">
        <v>58</v>
      </c>
      <c r="S9" s="70" t="s">
        <v>58</v>
      </c>
      <c r="T9" s="64" t="s">
        <v>53</v>
      </c>
      <c r="U9" s="90" t="s">
        <v>37</v>
      </c>
    </row>
    <row r="10" spans="1:21" s="5" customFormat="1" ht="22.5" customHeight="1" x14ac:dyDescent="0.25">
      <c r="A10" s="88"/>
      <c r="B10" s="64"/>
      <c r="C10" s="64"/>
      <c r="D10" s="20">
        <v>0</v>
      </c>
      <c r="E10" s="21" t="s">
        <v>24</v>
      </c>
      <c r="F10" s="20">
        <v>0</v>
      </c>
      <c r="G10" s="22">
        <v>0</v>
      </c>
      <c r="H10" s="86"/>
      <c r="I10" s="86"/>
      <c r="J10" s="70"/>
      <c r="K10" s="80"/>
      <c r="L10" s="70"/>
      <c r="M10" s="64"/>
      <c r="N10" s="64"/>
      <c r="O10" s="77"/>
      <c r="P10" s="78"/>
      <c r="Q10" s="70"/>
      <c r="R10" s="70"/>
      <c r="S10" s="70"/>
      <c r="T10" s="64"/>
      <c r="U10" s="90"/>
    </row>
    <row r="11" spans="1:21" s="5" customFormat="1" ht="22.5" customHeight="1" x14ac:dyDescent="0.25">
      <c r="A11" s="88"/>
      <c r="B11" s="64"/>
      <c r="C11" s="64"/>
      <c r="D11" s="20">
        <f>253673.89+41454.05</f>
        <v>295127.94</v>
      </c>
      <c r="E11" s="21" t="s">
        <v>25</v>
      </c>
      <c r="F11" s="20">
        <f>253673.89+41454.05</f>
        <v>295127.94</v>
      </c>
      <c r="G11" s="22">
        <v>41454.050000000003</v>
      </c>
      <c r="H11" s="86"/>
      <c r="I11" s="86"/>
      <c r="J11" s="70"/>
      <c r="K11" s="80"/>
      <c r="L11" s="70"/>
      <c r="M11" s="64"/>
      <c r="N11" s="64"/>
      <c r="O11" s="77"/>
      <c r="P11" s="78"/>
      <c r="Q11" s="70"/>
      <c r="R11" s="70"/>
      <c r="S11" s="70"/>
      <c r="T11" s="64"/>
      <c r="U11" s="90"/>
    </row>
    <row r="12" spans="1:21" s="5" customFormat="1" ht="31.5" customHeight="1" x14ac:dyDescent="0.25">
      <c r="A12" s="88"/>
      <c r="B12" s="64"/>
      <c r="C12" s="64"/>
      <c r="D12" s="20">
        <f>75327.4+4205.22+0.01</f>
        <v>79532.62999999999</v>
      </c>
      <c r="E12" s="21" t="s">
        <v>26</v>
      </c>
      <c r="F12" s="20">
        <f>75327.4+4205.22+0.01</f>
        <v>79532.62999999999</v>
      </c>
      <c r="G12" s="22">
        <v>4205.22</v>
      </c>
      <c r="H12" s="86"/>
      <c r="I12" s="86"/>
      <c r="J12" s="70"/>
      <c r="K12" s="80"/>
      <c r="L12" s="70"/>
      <c r="M12" s="64"/>
      <c r="N12" s="64"/>
      <c r="O12" s="77"/>
      <c r="P12" s="78"/>
      <c r="Q12" s="70"/>
      <c r="R12" s="70"/>
      <c r="S12" s="70"/>
      <c r="T12" s="64"/>
      <c r="U12" s="90"/>
    </row>
    <row r="13" spans="1:21" s="5" customFormat="1" ht="31.5" customHeight="1" x14ac:dyDescent="0.25">
      <c r="A13" s="88"/>
      <c r="B13" s="64"/>
      <c r="C13" s="64"/>
      <c r="D13" s="20">
        <v>0</v>
      </c>
      <c r="E13" s="21" t="s">
        <v>27</v>
      </c>
      <c r="F13" s="20">
        <v>0</v>
      </c>
      <c r="G13" s="22">
        <v>0</v>
      </c>
      <c r="H13" s="86"/>
      <c r="I13" s="86"/>
      <c r="J13" s="70"/>
      <c r="K13" s="80"/>
      <c r="L13" s="70"/>
      <c r="M13" s="64"/>
      <c r="N13" s="64"/>
      <c r="O13" s="77"/>
      <c r="P13" s="78"/>
      <c r="Q13" s="70"/>
      <c r="R13" s="70"/>
      <c r="S13" s="70"/>
      <c r="T13" s="64"/>
      <c r="U13" s="90"/>
    </row>
    <row r="14" spans="1:21" s="5" customFormat="1" ht="34.5" customHeight="1" x14ac:dyDescent="0.25">
      <c r="A14" s="88"/>
      <c r="B14" s="64"/>
      <c r="C14" s="64"/>
      <c r="D14" s="23">
        <v>8279.3799999999992</v>
      </c>
      <c r="E14" s="21" t="s">
        <v>28</v>
      </c>
      <c r="F14" s="23">
        <v>8279.3799999999992</v>
      </c>
      <c r="G14" s="22">
        <v>0</v>
      </c>
      <c r="H14" s="86"/>
      <c r="I14" s="86"/>
      <c r="J14" s="70"/>
      <c r="K14" s="81"/>
      <c r="L14" s="70"/>
      <c r="M14" s="64"/>
      <c r="N14" s="64"/>
      <c r="O14" s="77"/>
      <c r="P14" s="78"/>
      <c r="Q14" s="70"/>
      <c r="R14" s="70"/>
      <c r="S14" s="70"/>
      <c r="T14" s="64"/>
      <c r="U14" s="90"/>
    </row>
    <row r="15" spans="1:21" s="12" customFormat="1" ht="15" customHeight="1" x14ac:dyDescent="0.25">
      <c r="A15" s="88" t="s">
        <v>62</v>
      </c>
      <c r="B15" s="64" t="s">
        <v>63</v>
      </c>
      <c r="C15" s="64" t="s">
        <v>39</v>
      </c>
      <c r="D15" s="33">
        <v>174015.92</v>
      </c>
      <c r="E15" s="32" t="s">
        <v>23</v>
      </c>
      <c r="F15" s="32">
        <f>SUM(F16:F19)</f>
        <v>71393.19</v>
      </c>
      <c r="G15" s="32">
        <f>SUM(G16:G19)</f>
        <v>26217.1</v>
      </c>
      <c r="H15" s="82">
        <v>2016</v>
      </c>
      <c r="I15" s="82">
        <v>2022</v>
      </c>
      <c r="J15" s="70" t="s">
        <v>64</v>
      </c>
      <c r="K15" s="83" t="s">
        <v>65</v>
      </c>
      <c r="L15" s="72" t="s">
        <v>66</v>
      </c>
      <c r="M15" s="64" t="s">
        <v>67</v>
      </c>
      <c r="N15" s="82" t="s">
        <v>68</v>
      </c>
      <c r="O15" s="84" t="s">
        <v>81</v>
      </c>
      <c r="P15" s="85" t="s">
        <v>69</v>
      </c>
      <c r="Q15" s="70" t="s">
        <v>70</v>
      </c>
      <c r="R15" s="65"/>
      <c r="S15" s="65"/>
      <c r="T15" s="64" t="s">
        <v>83</v>
      </c>
      <c r="U15" s="65"/>
    </row>
    <row r="16" spans="1:21" s="12" customFormat="1" x14ac:dyDescent="0.25">
      <c r="A16" s="88"/>
      <c r="B16" s="64"/>
      <c r="C16" s="64"/>
      <c r="D16" s="15">
        <v>0</v>
      </c>
      <c r="E16" s="31" t="s">
        <v>24</v>
      </c>
      <c r="F16" s="31">
        <v>0</v>
      </c>
      <c r="G16" s="31">
        <v>0</v>
      </c>
      <c r="H16" s="82"/>
      <c r="I16" s="82"/>
      <c r="J16" s="70"/>
      <c r="K16" s="83"/>
      <c r="L16" s="73"/>
      <c r="M16" s="64"/>
      <c r="N16" s="82"/>
      <c r="O16" s="84"/>
      <c r="P16" s="85"/>
      <c r="Q16" s="70"/>
      <c r="R16" s="66"/>
      <c r="S16" s="66"/>
      <c r="T16" s="64"/>
      <c r="U16" s="66"/>
    </row>
    <row r="17" spans="1:21" s="12" customFormat="1" ht="63.75" customHeight="1" x14ac:dyDescent="0.25">
      <c r="A17" s="88"/>
      <c r="B17" s="64"/>
      <c r="C17" s="64"/>
      <c r="D17" s="15">
        <v>0</v>
      </c>
      <c r="E17" s="31" t="s">
        <v>25</v>
      </c>
      <c r="F17" s="31">
        <v>0</v>
      </c>
      <c r="G17" s="31">
        <v>0</v>
      </c>
      <c r="H17" s="82"/>
      <c r="I17" s="82"/>
      <c r="J17" s="70"/>
      <c r="K17" s="83"/>
      <c r="L17" s="73"/>
      <c r="M17" s="64"/>
      <c r="N17" s="82"/>
      <c r="O17" s="84"/>
      <c r="P17" s="85"/>
      <c r="Q17" s="70"/>
      <c r="R17" s="66"/>
      <c r="S17" s="66"/>
      <c r="T17" s="64"/>
      <c r="U17" s="66"/>
    </row>
    <row r="18" spans="1:21" s="12" customFormat="1" ht="25.5" x14ac:dyDescent="0.25">
      <c r="A18" s="88"/>
      <c r="B18" s="64"/>
      <c r="C18" s="64"/>
      <c r="D18" s="15">
        <v>0</v>
      </c>
      <c r="E18" s="31" t="s">
        <v>26</v>
      </c>
      <c r="F18" s="31">
        <v>0</v>
      </c>
      <c r="G18" s="31">
        <v>0</v>
      </c>
      <c r="H18" s="82"/>
      <c r="I18" s="82"/>
      <c r="J18" s="70"/>
      <c r="K18" s="83"/>
      <c r="L18" s="73"/>
      <c r="M18" s="64"/>
      <c r="N18" s="82"/>
      <c r="O18" s="84"/>
      <c r="P18" s="85"/>
      <c r="Q18" s="70"/>
      <c r="R18" s="66"/>
      <c r="S18" s="66"/>
      <c r="T18" s="64"/>
      <c r="U18" s="66"/>
    </row>
    <row r="19" spans="1:21" s="12" customFormat="1" ht="87.75" customHeight="1" x14ac:dyDescent="0.25">
      <c r="A19" s="88"/>
      <c r="B19" s="64"/>
      <c r="C19" s="64"/>
      <c r="D19" s="15">
        <v>174015.92</v>
      </c>
      <c r="E19" s="31" t="s">
        <v>71</v>
      </c>
      <c r="F19" s="31">
        <f>45176.09+26217.1</f>
        <v>71393.19</v>
      </c>
      <c r="G19" s="31">
        <v>26217.1</v>
      </c>
      <c r="H19" s="82"/>
      <c r="I19" s="82"/>
      <c r="J19" s="70"/>
      <c r="K19" s="83"/>
      <c r="L19" s="73"/>
      <c r="M19" s="64"/>
      <c r="N19" s="82"/>
      <c r="O19" s="84"/>
      <c r="P19" s="85"/>
      <c r="Q19" s="70"/>
      <c r="R19" s="67"/>
      <c r="S19" s="67"/>
      <c r="T19" s="64"/>
      <c r="U19" s="67"/>
    </row>
    <row r="20" spans="1:21" s="12" customFormat="1" ht="45" customHeight="1" x14ac:dyDescent="0.25">
      <c r="A20" s="88" t="s">
        <v>72</v>
      </c>
      <c r="B20" s="64" t="s">
        <v>63</v>
      </c>
      <c r="C20" s="64" t="s">
        <v>39</v>
      </c>
      <c r="D20" s="15">
        <v>329285.40000000002</v>
      </c>
      <c r="E20" s="31" t="s">
        <v>23</v>
      </c>
      <c r="F20" s="11">
        <f>SUM(F21:F24)</f>
        <v>125126.51000000001</v>
      </c>
      <c r="G20" s="11">
        <f>SUM(G21:G24)</f>
        <v>125140.51000000001</v>
      </c>
      <c r="H20" s="82">
        <v>2020</v>
      </c>
      <c r="I20" s="82">
        <v>2022</v>
      </c>
      <c r="J20" s="70" t="s">
        <v>73</v>
      </c>
      <c r="K20" s="71" t="s">
        <v>74</v>
      </c>
      <c r="L20" s="72" t="s">
        <v>75</v>
      </c>
      <c r="M20" s="64" t="s">
        <v>67</v>
      </c>
      <c r="N20" s="74" t="s">
        <v>76</v>
      </c>
      <c r="O20" s="74" t="s">
        <v>81</v>
      </c>
      <c r="P20" s="74" t="s">
        <v>69</v>
      </c>
      <c r="Q20" s="70" t="s">
        <v>70</v>
      </c>
      <c r="R20" s="65"/>
      <c r="S20" s="65"/>
      <c r="T20" s="64" t="s">
        <v>84</v>
      </c>
      <c r="U20" s="65"/>
    </row>
    <row r="21" spans="1:21" s="12" customFormat="1" ht="57" customHeight="1" x14ac:dyDescent="0.25">
      <c r="A21" s="88"/>
      <c r="B21" s="64"/>
      <c r="C21" s="64"/>
      <c r="D21" s="13">
        <v>168085.3</v>
      </c>
      <c r="E21" s="31" t="s">
        <v>24</v>
      </c>
      <c r="F21" s="13">
        <f>50425.54</f>
        <v>50425.54</v>
      </c>
      <c r="G21" s="13">
        <v>50425.54</v>
      </c>
      <c r="H21" s="82"/>
      <c r="I21" s="82"/>
      <c r="J21" s="70"/>
      <c r="K21" s="71"/>
      <c r="L21" s="73"/>
      <c r="M21" s="64"/>
      <c r="N21" s="74"/>
      <c r="O21" s="74"/>
      <c r="P21" s="74"/>
      <c r="Q21" s="70"/>
      <c r="R21" s="66"/>
      <c r="S21" s="66"/>
      <c r="T21" s="64"/>
      <c r="U21" s="66"/>
    </row>
    <row r="22" spans="1:21" s="12" customFormat="1" x14ac:dyDescent="0.25">
      <c r="A22" s="88"/>
      <c r="B22" s="64"/>
      <c r="C22" s="64"/>
      <c r="D22" s="13">
        <v>0</v>
      </c>
      <c r="E22" s="31" t="s">
        <v>25</v>
      </c>
      <c r="F22" s="13">
        <v>0</v>
      </c>
      <c r="G22" s="13">
        <v>0</v>
      </c>
      <c r="H22" s="82"/>
      <c r="I22" s="82"/>
      <c r="J22" s="70"/>
      <c r="K22" s="71"/>
      <c r="L22" s="73"/>
      <c r="M22" s="64"/>
      <c r="N22" s="74"/>
      <c r="O22" s="74"/>
      <c r="P22" s="74"/>
      <c r="Q22" s="70"/>
      <c r="R22" s="66"/>
      <c r="S22" s="66"/>
      <c r="T22" s="64"/>
      <c r="U22" s="66"/>
    </row>
    <row r="23" spans="1:21" s="12" customFormat="1" ht="25.5" x14ac:dyDescent="0.25">
      <c r="A23" s="88"/>
      <c r="B23" s="64"/>
      <c r="C23" s="64"/>
      <c r="D23" s="13">
        <v>100344</v>
      </c>
      <c r="E23" s="31" t="s">
        <v>26</v>
      </c>
      <c r="F23" s="13">
        <f>15360.2</f>
        <v>15360.2</v>
      </c>
      <c r="G23" s="13">
        <f>15360.2</f>
        <v>15360.2</v>
      </c>
      <c r="H23" s="82"/>
      <c r="I23" s="82"/>
      <c r="J23" s="70"/>
      <c r="K23" s="71"/>
      <c r="L23" s="73"/>
      <c r="M23" s="64"/>
      <c r="N23" s="74"/>
      <c r="O23" s="74"/>
      <c r="P23" s="74"/>
      <c r="Q23" s="70"/>
      <c r="R23" s="66"/>
      <c r="S23" s="66"/>
      <c r="T23" s="64"/>
      <c r="U23" s="66"/>
    </row>
    <row r="24" spans="1:21" s="12" customFormat="1" ht="69" customHeight="1" x14ac:dyDescent="0.25">
      <c r="A24" s="88"/>
      <c r="B24" s="64"/>
      <c r="C24" s="64"/>
      <c r="D24" s="14">
        <v>60856.1</v>
      </c>
      <c r="E24" s="31" t="s">
        <v>77</v>
      </c>
      <c r="F24" s="14">
        <v>59340.77</v>
      </c>
      <c r="G24" s="14">
        <v>59354.77</v>
      </c>
      <c r="H24" s="82"/>
      <c r="I24" s="82"/>
      <c r="J24" s="70"/>
      <c r="K24" s="71"/>
      <c r="L24" s="73"/>
      <c r="M24" s="64"/>
      <c r="N24" s="74"/>
      <c r="O24" s="74"/>
      <c r="P24" s="74"/>
      <c r="Q24" s="70"/>
      <c r="R24" s="67"/>
      <c r="S24" s="67"/>
      <c r="T24" s="64"/>
      <c r="U24" s="67"/>
    </row>
    <row r="25" spans="1:21" s="24" customFormat="1" ht="12.75" x14ac:dyDescent="0.2">
      <c r="A25" s="6"/>
      <c r="B25" s="76" t="s">
        <v>44</v>
      </c>
      <c r="C25" s="76"/>
      <c r="D25" s="76"/>
      <c r="E25" s="76"/>
      <c r="F25" s="76"/>
      <c r="G25" s="76"/>
      <c r="H25" s="76"/>
      <c r="I25" s="76"/>
      <c r="J25" s="76"/>
      <c r="K25" s="76"/>
      <c r="L25" s="76"/>
      <c r="M25" s="76"/>
      <c r="N25" s="76"/>
      <c r="O25" s="76"/>
      <c r="P25" s="7"/>
      <c r="Q25" s="7"/>
      <c r="R25" s="7"/>
      <c r="S25" s="7"/>
      <c r="T25" s="7"/>
      <c r="U25" s="7"/>
    </row>
    <row r="26" spans="1:21" s="4" customFormat="1" ht="24" customHeight="1" x14ac:dyDescent="0.2">
      <c r="A26" s="88" t="s">
        <v>29</v>
      </c>
      <c r="B26" s="64" t="s">
        <v>35</v>
      </c>
      <c r="C26" s="64" t="s">
        <v>31</v>
      </c>
      <c r="D26" s="18">
        <f>SUM(D27:D31)</f>
        <v>522632.96000000002</v>
      </c>
      <c r="E26" s="8" t="s">
        <v>23</v>
      </c>
      <c r="F26" s="19">
        <f>SUM(F27:F31)</f>
        <v>520620.07000000007</v>
      </c>
      <c r="G26" s="19">
        <f>SUM(G27:G31)</f>
        <v>2012.8899999999921</v>
      </c>
      <c r="H26" s="86" t="s">
        <v>36</v>
      </c>
      <c r="I26" s="86" t="s">
        <v>32</v>
      </c>
      <c r="J26" s="70" t="s">
        <v>42</v>
      </c>
      <c r="K26" s="91" t="s">
        <v>50</v>
      </c>
      <c r="L26" s="70" t="s">
        <v>33</v>
      </c>
      <c r="M26" s="64" t="s">
        <v>67</v>
      </c>
      <c r="N26" s="64" t="s">
        <v>34</v>
      </c>
      <c r="O26" s="77" t="s">
        <v>49</v>
      </c>
      <c r="P26" s="78" t="s">
        <v>79</v>
      </c>
      <c r="Q26" s="70" t="s">
        <v>61</v>
      </c>
      <c r="R26" s="70" t="s">
        <v>82</v>
      </c>
      <c r="S26" s="70" t="s">
        <v>85</v>
      </c>
      <c r="T26" s="64" t="s">
        <v>30</v>
      </c>
      <c r="U26" s="90" t="s">
        <v>37</v>
      </c>
    </row>
    <row r="27" spans="1:21" s="5" customFormat="1" ht="24" customHeight="1" x14ac:dyDescent="0.25">
      <c r="A27" s="88"/>
      <c r="B27" s="64"/>
      <c r="C27" s="64"/>
      <c r="D27" s="25">
        <v>35315.07</v>
      </c>
      <c r="E27" s="21" t="s">
        <v>24</v>
      </c>
      <c r="F27" s="22">
        <f>20338.07+14977</f>
        <v>35315.07</v>
      </c>
      <c r="G27" s="22">
        <v>0</v>
      </c>
      <c r="H27" s="86"/>
      <c r="I27" s="86"/>
      <c r="J27" s="70"/>
      <c r="K27" s="92"/>
      <c r="L27" s="70"/>
      <c r="M27" s="64"/>
      <c r="N27" s="64"/>
      <c r="O27" s="77"/>
      <c r="P27" s="78"/>
      <c r="Q27" s="70"/>
      <c r="R27" s="70"/>
      <c r="S27" s="70"/>
      <c r="T27" s="64"/>
      <c r="U27" s="90"/>
    </row>
    <row r="28" spans="1:21" s="5" customFormat="1" ht="24" customHeight="1" x14ac:dyDescent="0.25">
      <c r="A28" s="88"/>
      <c r="B28" s="64"/>
      <c r="C28" s="64"/>
      <c r="D28" s="26">
        <v>421387.62</v>
      </c>
      <c r="E28" s="21" t="s">
        <v>25</v>
      </c>
      <c r="F28" s="22">
        <f>32115.09+389272.53</f>
        <v>421387.62000000005</v>
      </c>
      <c r="G28" s="22">
        <v>0</v>
      </c>
      <c r="H28" s="86"/>
      <c r="I28" s="86"/>
      <c r="J28" s="70"/>
      <c r="K28" s="92"/>
      <c r="L28" s="70"/>
      <c r="M28" s="64"/>
      <c r="N28" s="64"/>
      <c r="O28" s="77"/>
      <c r="P28" s="78"/>
      <c r="Q28" s="70"/>
      <c r="R28" s="70"/>
      <c r="S28" s="70"/>
      <c r="T28" s="64"/>
      <c r="U28" s="90"/>
    </row>
    <row r="29" spans="1:21" s="5" customFormat="1" ht="24" customHeight="1" x14ac:dyDescent="0.25">
      <c r="A29" s="88"/>
      <c r="B29" s="64"/>
      <c r="C29" s="64"/>
      <c r="D29" s="26">
        <v>53918.27</v>
      </c>
      <c r="E29" s="21" t="s">
        <v>26</v>
      </c>
      <c r="F29" s="22">
        <f>6437.36+45471.3-3.28</f>
        <v>51905.380000000005</v>
      </c>
      <c r="G29" s="22">
        <f>D29-F29</f>
        <v>2012.8899999999921</v>
      </c>
      <c r="H29" s="86"/>
      <c r="I29" s="86"/>
      <c r="J29" s="70"/>
      <c r="K29" s="92"/>
      <c r="L29" s="70"/>
      <c r="M29" s="64"/>
      <c r="N29" s="64"/>
      <c r="O29" s="77"/>
      <c r="P29" s="78"/>
      <c r="Q29" s="70"/>
      <c r="R29" s="70"/>
      <c r="S29" s="70"/>
      <c r="T29" s="64"/>
      <c r="U29" s="90"/>
    </row>
    <row r="30" spans="1:21" s="5" customFormat="1" ht="30.75" customHeight="1" x14ac:dyDescent="0.25">
      <c r="A30" s="88"/>
      <c r="B30" s="64"/>
      <c r="C30" s="64"/>
      <c r="D30" s="20">
        <v>12012</v>
      </c>
      <c r="E30" s="21" t="s">
        <v>27</v>
      </c>
      <c r="F30" s="22">
        <v>12012</v>
      </c>
      <c r="G30" s="22">
        <v>0</v>
      </c>
      <c r="H30" s="86"/>
      <c r="I30" s="86"/>
      <c r="J30" s="70"/>
      <c r="K30" s="92"/>
      <c r="L30" s="70"/>
      <c r="M30" s="64"/>
      <c r="N30" s="64"/>
      <c r="O30" s="77"/>
      <c r="P30" s="78"/>
      <c r="Q30" s="70"/>
      <c r="R30" s="70"/>
      <c r="S30" s="70"/>
      <c r="T30" s="64"/>
      <c r="U30" s="90"/>
    </row>
    <row r="31" spans="1:21" s="5" customFormat="1" ht="30.75" customHeight="1" x14ac:dyDescent="0.25">
      <c r="A31" s="88"/>
      <c r="B31" s="64"/>
      <c r="C31" s="64"/>
      <c r="D31" s="23">
        <v>0</v>
      </c>
      <c r="E31" s="21" t="s">
        <v>28</v>
      </c>
      <c r="F31" s="22">
        <v>0</v>
      </c>
      <c r="G31" s="22">
        <v>0</v>
      </c>
      <c r="H31" s="86"/>
      <c r="I31" s="86"/>
      <c r="J31" s="70"/>
      <c r="K31" s="93"/>
      <c r="L31" s="70"/>
      <c r="M31" s="64"/>
      <c r="N31" s="64"/>
      <c r="O31" s="77"/>
      <c r="P31" s="78"/>
      <c r="Q31" s="70"/>
      <c r="R31" s="70"/>
      <c r="S31" s="70"/>
      <c r="T31" s="64"/>
      <c r="U31" s="90"/>
    </row>
    <row r="32" spans="1:21" s="24" customFormat="1" ht="12.75" customHeight="1" x14ac:dyDescent="0.2">
      <c r="A32" s="96" t="s">
        <v>54</v>
      </c>
      <c r="B32" s="64" t="s">
        <v>55</v>
      </c>
      <c r="C32" s="64" t="s">
        <v>44</v>
      </c>
      <c r="D32" s="27">
        <f>D33+D34+D35+D36+D37</f>
        <v>1524387.7999999998</v>
      </c>
      <c r="E32" s="21" t="s">
        <v>23</v>
      </c>
      <c r="F32" s="27">
        <f>F33+F34+F35+F36+F37</f>
        <v>0</v>
      </c>
      <c r="G32" s="27">
        <f>G33+G34+G35+G36+G37</f>
        <v>0</v>
      </c>
      <c r="H32" s="86" t="s">
        <v>32</v>
      </c>
      <c r="I32" s="64">
        <v>2024</v>
      </c>
      <c r="J32" s="70" t="s">
        <v>43</v>
      </c>
      <c r="K32" s="87" t="s">
        <v>56</v>
      </c>
      <c r="L32" s="70" t="s">
        <v>33</v>
      </c>
      <c r="M32" s="64" t="s">
        <v>67</v>
      </c>
      <c r="N32" s="64" t="s">
        <v>57</v>
      </c>
      <c r="O32" s="77" t="s">
        <v>49</v>
      </c>
      <c r="P32" s="77" t="s">
        <v>80</v>
      </c>
      <c r="Q32" s="70" t="s">
        <v>59</v>
      </c>
      <c r="R32" s="70" t="s">
        <v>86</v>
      </c>
      <c r="S32" s="70" t="s">
        <v>87</v>
      </c>
      <c r="T32" s="98" t="s">
        <v>45</v>
      </c>
      <c r="U32" s="90" t="s">
        <v>37</v>
      </c>
    </row>
    <row r="33" spans="1:21" s="24" customFormat="1" ht="12.75" x14ac:dyDescent="0.2">
      <c r="A33" s="96"/>
      <c r="B33" s="64"/>
      <c r="C33" s="64"/>
      <c r="D33" s="22">
        <v>403730.6</v>
      </c>
      <c r="E33" s="21" t="s">
        <v>24</v>
      </c>
      <c r="F33" s="23">
        <v>0</v>
      </c>
      <c r="G33" s="23">
        <v>0</v>
      </c>
      <c r="H33" s="86"/>
      <c r="I33" s="64"/>
      <c r="J33" s="70"/>
      <c r="K33" s="87"/>
      <c r="L33" s="70"/>
      <c r="M33" s="64"/>
      <c r="N33" s="64"/>
      <c r="O33" s="77"/>
      <c r="P33" s="77"/>
      <c r="Q33" s="70"/>
      <c r="R33" s="70"/>
      <c r="S33" s="70"/>
      <c r="T33" s="99"/>
      <c r="U33" s="90"/>
    </row>
    <row r="34" spans="1:21" s="24" customFormat="1" ht="12.75" x14ac:dyDescent="0.2">
      <c r="A34" s="96"/>
      <c r="B34" s="64"/>
      <c r="C34" s="64"/>
      <c r="D34" s="22">
        <v>968218.2</v>
      </c>
      <c r="E34" s="21" t="s">
        <v>25</v>
      </c>
      <c r="F34" s="23">
        <v>0</v>
      </c>
      <c r="G34" s="23">
        <v>0</v>
      </c>
      <c r="H34" s="86"/>
      <c r="I34" s="64"/>
      <c r="J34" s="70"/>
      <c r="K34" s="87"/>
      <c r="L34" s="70"/>
      <c r="M34" s="64"/>
      <c r="N34" s="64"/>
      <c r="O34" s="77"/>
      <c r="P34" s="77"/>
      <c r="Q34" s="70"/>
      <c r="R34" s="70"/>
      <c r="S34" s="70"/>
      <c r="T34" s="99"/>
      <c r="U34" s="90"/>
    </row>
    <row r="35" spans="1:21" s="24" customFormat="1" ht="25.5" x14ac:dyDescent="0.2">
      <c r="A35" s="96"/>
      <c r="B35" s="64"/>
      <c r="C35" s="64"/>
      <c r="D35" s="22">
        <v>152439</v>
      </c>
      <c r="E35" s="28" t="s">
        <v>26</v>
      </c>
      <c r="F35" s="23">
        <v>0</v>
      </c>
      <c r="G35" s="23">
        <v>0</v>
      </c>
      <c r="H35" s="86"/>
      <c r="I35" s="64"/>
      <c r="J35" s="70"/>
      <c r="K35" s="87"/>
      <c r="L35" s="70"/>
      <c r="M35" s="64"/>
      <c r="N35" s="64"/>
      <c r="O35" s="77"/>
      <c r="P35" s="77"/>
      <c r="Q35" s="70"/>
      <c r="R35" s="70"/>
      <c r="S35" s="70"/>
      <c r="T35" s="99"/>
      <c r="U35" s="90"/>
    </row>
    <row r="36" spans="1:21" s="24" customFormat="1" ht="25.5" x14ac:dyDescent="0.2">
      <c r="A36" s="96"/>
      <c r="B36" s="64"/>
      <c r="C36" s="64"/>
      <c r="D36" s="22">
        <v>0</v>
      </c>
      <c r="E36" s="21" t="s">
        <v>27</v>
      </c>
      <c r="F36" s="23">
        <v>0</v>
      </c>
      <c r="G36" s="23">
        <v>0</v>
      </c>
      <c r="H36" s="86"/>
      <c r="I36" s="64"/>
      <c r="J36" s="70"/>
      <c r="K36" s="87"/>
      <c r="L36" s="70"/>
      <c r="M36" s="64"/>
      <c r="N36" s="64"/>
      <c r="O36" s="77"/>
      <c r="P36" s="77"/>
      <c r="Q36" s="70"/>
      <c r="R36" s="70"/>
      <c r="S36" s="70"/>
      <c r="T36" s="99"/>
      <c r="U36" s="90"/>
    </row>
    <row r="37" spans="1:21" s="24" customFormat="1" ht="25.5" x14ac:dyDescent="0.2">
      <c r="A37" s="96"/>
      <c r="B37" s="64"/>
      <c r="C37" s="64"/>
      <c r="D37" s="23">
        <v>0</v>
      </c>
      <c r="E37" s="21" t="s">
        <v>28</v>
      </c>
      <c r="F37" s="23">
        <v>0</v>
      </c>
      <c r="G37" s="23">
        <v>0</v>
      </c>
      <c r="H37" s="86"/>
      <c r="I37" s="64"/>
      <c r="J37" s="70"/>
      <c r="K37" s="87"/>
      <c r="L37" s="70"/>
      <c r="M37" s="64"/>
      <c r="N37" s="64"/>
      <c r="O37" s="77"/>
      <c r="P37" s="77"/>
      <c r="Q37" s="70"/>
      <c r="R37" s="70"/>
      <c r="S37" s="70"/>
      <c r="T37" s="100"/>
      <c r="U37" s="90"/>
    </row>
    <row r="45" spans="1:21" s="12" customFormat="1" x14ac:dyDescent="0.25"/>
    <row r="46" spans="1:21" s="12" customFormat="1" x14ac:dyDescent="0.25"/>
    <row r="47" spans="1:21" s="12" customFormat="1" x14ac:dyDescent="0.25"/>
    <row r="48" spans="1:21" s="12" customFormat="1" x14ac:dyDescent="0.25"/>
    <row r="49" spans="6:6" s="12" customFormat="1" x14ac:dyDescent="0.25">
      <c r="F49" s="16"/>
    </row>
    <row r="50" spans="6:6" s="12" customFormat="1" x14ac:dyDescent="0.25"/>
    <row r="51" spans="6:6" s="12" customFormat="1" x14ac:dyDescent="0.25"/>
    <row r="52" spans="6:6" s="12" customFormat="1" x14ac:dyDescent="0.25"/>
    <row r="53" spans="6:6" s="12" customFormat="1" x14ac:dyDescent="0.25"/>
  </sheetData>
  <mergeCells count="107">
    <mergeCell ref="L32:L37"/>
    <mergeCell ref="M32:M37"/>
    <mergeCell ref="T32:T37"/>
    <mergeCell ref="Q32:Q37"/>
    <mergeCell ref="U32:U37"/>
    <mergeCell ref="R26:R31"/>
    <mergeCell ref="S26:S31"/>
    <mergeCell ref="R9:R14"/>
    <mergeCell ref="S9:S14"/>
    <mergeCell ref="Q9:Q14"/>
    <mergeCell ref="N32:N37"/>
    <mergeCell ref="O32:O37"/>
    <mergeCell ref="P32:P37"/>
    <mergeCell ref="R32:R37"/>
    <mergeCell ref="L9:L14"/>
    <mergeCell ref="M9:M14"/>
    <mergeCell ref="N9:N14"/>
    <mergeCell ref="S32:S37"/>
    <mergeCell ref="U9:U14"/>
    <mergeCell ref="R15:R19"/>
    <mergeCell ref="S15:S19"/>
    <mergeCell ref="T15:T19"/>
    <mergeCell ref="U15:U19"/>
    <mergeCell ref="S20:S24"/>
    <mergeCell ref="A32:A37"/>
    <mergeCell ref="B32:B37"/>
    <mergeCell ref="C32:C37"/>
    <mergeCell ref="H32:H37"/>
    <mergeCell ref="A5:A6"/>
    <mergeCell ref="B5:B6"/>
    <mergeCell ref="C5:C6"/>
    <mergeCell ref="D5:D6"/>
    <mergeCell ref="E5:E6"/>
    <mergeCell ref="F5:F6"/>
    <mergeCell ref="G5:G6"/>
    <mergeCell ref="H5:I5"/>
    <mergeCell ref="A9:A14"/>
    <mergeCell ref="B9:B14"/>
    <mergeCell ref="C9:C14"/>
    <mergeCell ref="H9:H14"/>
    <mergeCell ref="I9:I14"/>
    <mergeCell ref="I32:I37"/>
    <mergeCell ref="C26:C31"/>
    <mergeCell ref="A20:A24"/>
    <mergeCell ref="B20:B24"/>
    <mergeCell ref="C20:C24"/>
    <mergeCell ref="H20:H24"/>
    <mergeCell ref="I20:I24"/>
    <mergeCell ref="J32:J37"/>
    <mergeCell ref="K32:K37"/>
    <mergeCell ref="B26:B31"/>
    <mergeCell ref="A26:A31"/>
    <mergeCell ref="A15:A19"/>
    <mergeCell ref="B15:B19"/>
    <mergeCell ref="R5:T5"/>
    <mergeCell ref="Q5:Q6"/>
    <mergeCell ref="U26:U31"/>
    <mergeCell ref="K26:K31"/>
    <mergeCell ref="L26:L31"/>
    <mergeCell ref="M26:M31"/>
    <mergeCell ref="N26:N31"/>
    <mergeCell ref="O26:O31"/>
    <mergeCell ref="P26:P31"/>
    <mergeCell ref="U5:U6"/>
    <mergeCell ref="J5:K5"/>
    <mergeCell ref="L5:L6"/>
    <mergeCell ref="M5:M6"/>
    <mergeCell ref="N5:N6"/>
    <mergeCell ref="O5:O6"/>
    <mergeCell ref="P5:P6"/>
    <mergeCell ref="T26:T31"/>
    <mergeCell ref="T9:T14"/>
    <mergeCell ref="C1:M1"/>
    <mergeCell ref="C2:M2"/>
    <mergeCell ref="B25:O25"/>
    <mergeCell ref="Q26:Q31"/>
    <mergeCell ref="O9:O14"/>
    <mergeCell ref="P9:P14"/>
    <mergeCell ref="K9:K14"/>
    <mergeCell ref="C15:C19"/>
    <mergeCell ref="H15:H19"/>
    <mergeCell ref="I15:I19"/>
    <mergeCell ref="J15:J19"/>
    <mergeCell ref="K15:K19"/>
    <mergeCell ref="L15:L19"/>
    <mergeCell ref="M15:M19"/>
    <mergeCell ref="N15:N19"/>
    <mergeCell ref="O15:O19"/>
    <mergeCell ref="P15:P19"/>
    <mergeCell ref="Q15:Q19"/>
    <mergeCell ref="B8:O8"/>
    <mergeCell ref="J26:J31"/>
    <mergeCell ref="I26:I31"/>
    <mergeCell ref="H26:H31"/>
    <mergeCell ref="T20:T24"/>
    <mergeCell ref="U20:U24"/>
    <mergeCell ref="A3:U4"/>
    <mergeCell ref="J20:J24"/>
    <mergeCell ref="K20:K24"/>
    <mergeCell ref="L20:L24"/>
    <mergeCell ref="M20:M24"/>
    <mergeCell ref="N20:N24"/>
    <mergeCell ref="O20:O24"/>
    <mergeCell ref="P20:P24"/>
    <mergeCell ref="Q20:Q24"/>
    <mergeCell ref="R20:R24"/>
    <mergeCell ref="J9:J14"/>
  </mergeCells>
  <printOptions horizontalCentered="1"/>
  <pageMargins left="0.19685039370078741" right="0.19685039370078741" top="0.35433070866141736" bottom="0.15748031496062992" header="0.31496062992125984" footer="0.31496062992125984"/>
  <pageSetup paperSize="9" scale="56" fitToWidth="2" fitToHeight="3" pageOrder="overThenDown" orientation="landscape" horizontalDpi="4294967294" verticalDpi="4294967294" r:id="rId1"/>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H8" sqref="H8"/>
    </sheetView>
  </sheetViews>
  <sheetFormatPr defaultRowHeight="15.75" x14ac:dyDescent="0.25"/>
  <cols>
    <col min="1" max="1" width="5.140625" style="36" customWidth="1"/>
    <col min="2" max="2" width="44.5703125" style="53" customWidth="1"/>
    <col min="3" max="3" width="31.140625" style="54" customWidth="1"/>
    <col min="4" max="4" width="26.42578125" style="54" customWidth="1"/>
    <col min="5" max="5" width="25.28515625" style="36" customWidth="1"/>
    <col min="6" max="7" width="19.5703125" style="36" customWidth="1"/>
    <col min="8" max="8" width="24.140625" style="36" customWidth="1"/>
    <col min="9" max="10" width="19.7109375" style="54" customWidth="1"/>
    <col min="11" max="11" width="28.5703125" style="36" customWidth="1"/>
    <col min="12" max="12" width="186" style="36" customWidth="1"/>
    <col min="13" max="13" width="13" style="34" bestFit="1" customWidth="1"/>
    <col min="14" max="21" width="9.140625" style="35"/>
    <col min="22" max="16384" width="9.140625" style="36"/>
  </cols>
  <sheetData>
    <row r="1" spans="1:21" x14ac:dyDescent="0.25">
      <c r="A1" s="122" t="s">
        <v>89</v>
      </c>
      <c r="B1" s="122"/>
      <c r="C1" s="122"/>
      <c r="D1" s="122"/>
      <c r="E1" s="122"/>
      <c r="F1" s="122"/>
      <c r="G1" s="122"/>
      <c r="H1" s="122"/>
      <c r="I1" s="122"/>
      <c r="J1" s="122"/>
      <c r="K1" s="122"/>
      <c r="L1" s="122"/>
    </row>
    <row r="2" spans="1:21" x14ac:dyDescent="0.25">
      <c r="A2" s="115" t="s">
        <v>90</v>
      </c>
      <c r="B2" s="115" t="s">
        <v>91</v>
      </c>
      <c r="C2" s="115" t="s">
        <v>92</v>
      </c>
      <c r="D2" s="115" t="s">
        <v>93</v>
      </c>
      <c r="E2" s="115" t="s">
        <v>94</v>
      </c>
      <c r="F2" s="115" t="s">
        <v>95</v>
      </c>
      <c r="G2" s="115"/>
      <c r="H2" s="123" t="s">
        <v>96</v>
      </c>
      <c r="I2" s="123" t="s">
        <v>97</v>
      </c>
      <c r="J2" s="37"/>
      <c r="K2" s="115" t="s">
        <v>98</v>
      </c>
      <c r="L2" s="115" t="s">
        <v>99</v>
      </c>
    </row>
    <row r="3" spans="1:21" x14ac:dyDescent="0.25">
      <c r="A3" s="115"/>
      <c r="B3" s="115"/>
      <c r="C3" s="115"/>
      <c r="D3" s="115"/>
      <c r="E3" s="115"/>
      <c r="F3" s="115"/>
      <c r="G3" s="115"/>
      <c r="H3" s="123"/>
      <c r="I3" s="123"/>
      <c r="J3" s="37" t="s">
        <v>100</v>
      </c>
      <c r="K3" s="115"/>
      <c r="L3" s="115"/>
    </row>
    <row r="4" spans="1:21" x14ac:dyDescent="0.25">
      <c r="A4" s="114" t="s">
        <v>101</v>
      </c>
      <c r="B4" s="114"/>
      <c r="C4" s="114"/>
      <c r="D4" s="114"/>
      <c r="E4" s="114"/>
      <c r="F4" s="114"/>
      <c r="G4" s="114"/>
      <c r="H4" s="114"/>
      <c r="I4" s="114"/>
      <c r="J4" s="114"/>
      <c r="K4" s="114"/>
      <c r="L4" s="114"/>
    </row>
    <row r="5" spans="1:21" x14ac:dyDescent="0.25">
      <c r="A5" s="116">
        <v>1</v>
      </c>
      <c r="B5" s="116" t="s">
        <v>102</v>
      </c>
      <c r="C5" s="110" t="s">
        <v>103</v>
      </c>
      <c r="D5" s="110" t="s">
        <v>43</v>
      </c>
      <c r="E5" s="118" t="s">
        <v>43</v>
      </c>
      <c r="F5" s="110">
        <v>2018</v>
      </c>
      <c r="G5" s="110">
        <v>2022</v>
      </c>
      <c r="H5" s="120">
        <v>15940.28</v>
      </c>
      <c r="I5" s="106">
        <v>10180.204170000001</v>
      </c>
      <c r="J5" s="108">
        <f>(I5/H5)*100</f>
        <v>63.864650871879292</v>
      </c>
      <c r="K5" s="110" t="s">
        <v>104</v>
      </c>
      <c r="L5" s="112" t="s">
        <v>131</v>
      </c>
    </row>
    <row r="6" spans="1:21" x14ac:dyDescent="0.25">
      <c r="A6" s="117"/>
      <c r="B6" s="117"/>
      <c r="C6" s="111"/>
      <c r="D6" s="111"/>
      <c r="E6" s="119"/>
      <c r="F6" s="111"/>
      <c r="G6" s="111"/>
      <c r="H6" s="121"/>
      <c r="I6" s="107"/>
      <c r="J6" s="109"/>
      <c r="K6" s="111"/>
      <c r="L6" s="113"/>
    </row>
    <row r="7" spans="1:21" ht="189" x14ac:dyDescent="0.25">
      <c r="A7" s="38">
        <v>2</v>
      </c>
      <c r="B7" s="39" t="s">
        <v>105</v>
      </c>
      <c r="C7" s="39" t="s">
        <v>106</v>
      </c>
      <c r="D7" s="39" t="s">
        <v>43</v>
      </c>
      <c r="E7" s="40" t="s">
        <v>43</v>
      </c>
      <c r="F7" s="38">
        <v>2019</v>
      </c>
      <c r="G7" s="38">
        <v>2022</v>
      </c>
      <c r="H7" s="41">
        <v>4137.68</v>
      </c>
      <c r="I7" s="42">
        <v>1766.30495</v>
      </c>
      <c r="J7" s="43">
        <f>(I7/H7)*100</f>
        <v>42.688292714758028</v>
      </c>
      <c r="K7" s="39" t="s">
        <v>104</v>
      </c>
      <c r="L7" s="44" t="s">
        <v>132</v>
      </c>
    </row>
    <row r="8" spans="1:21" ht="220.5" x14ac:dyDescent="0.25">
      <c r="A8" s="38">
        <v>3</v>
      </c>
      <c r="B8" s="39" t="s">
        <v>107</v>
      </c>
      <c r="C8" s="39" t="s">
        <v>108</v>
      </c>
      <c r="D8" s="39" t="s">
        <v>33</v>
      </c>
      <c r="E8" s="38" t="s">
        <v>109</v>
      </c>
      <c r="F8" s="38">
        <v>2019</v>
      </c>
      <c r="G8" s="38">
        <v>2021</v>
      </c>
      <c r="H8" s="41">
        <v>229273.02</v>
      </c>
      <c r="I8" s="42">
        <v>216380.59</v>
      </c>
      <c r="J8" s="43">
        <f>(I8/H8)*100</f>
        <v>94.376822008974287</v>
      </c>
      <c r="K8" s="39" t="s">
        <v>104</v>
      </c>
      <c r="L8" s="45" t="s">
        <v>133</v>
      </c>
    </row>
    <row r="9" spans="1:21" ht="283.5" x14ac:dyDescent="0.25">
      <c r="A9" s="38">
        <v>4</v>
      </c>
      <c r="B9" s="39" t="s">
        <v>110</v>
      </c>
      <c r="C9" s="39" t="s">
        <v>111</v>
      </c>
      <c r="D9" s="39" t="s">
        <v>33</v>
      </c>
      <c r="E9" s="38" t="s">
        <v>112</v>
      </c>
      <c r="F9" s="46">
        <v>2015</v>
      </c>
      <c r="G9" s="38">
        <v>2022</v>
      </c>
      <c r="H9" s="41">
        <v>119990.2</v>
      </c>
      <c r="I9" s="42">
        <v>39618.421829999999</v>
      </c>
      <c r="J9" s="43">
        <f>(I9/H9)*100</f>
        <v>33.018047998919911</v>
      </c>
      <c r="K9" s="39" t="s">
        <v>104</v>
      </c>
      <c r="L9" s="47" t="s">
        <v>113</v>
      </c>
    </row>
    <row r="10" spans="1:21" ht="94.5" x14ac:dyDescent="0.25">
      <c r="A10" s="38">
        <v>5</v>
      </c>
      <c r="B10" s="39" t="s">
        <v>114</v>
      </c>
      <c r="C10" s="39" t="s">
        <v>115</v>
      </c>
      <c r="D10" s="39" t="s">
        <v>116</v>
      </c>
      <c r="E10" s="38" t="s">
        <v>112</v>
      </c>
      <c r="F10" s="38">
        <v>2019</v>
      </c>
      <c r="G10" s="38">
        <v>2023</v>
      </c>
      <c r="H10" s="41">
        <v>27971.85</v>
      </c>
      <c r="I10" s="42">
        <v>27537.845000000001</v>
      </c>
      <c r="J10" s="43">
        <f>(I10/H10)*100</f>
        <v>98.448422253086605</v>
      </c>
      <c r="K10" s="39" t="s">
        <v>117</v>
      </c>
      <c r="L10" s="44" t="s">
        <v>134</v>
      </c>
    </row>
    <row r="11" spans="1:21" ht="94.5" x14ac:dyDescent="0.25">
      <c r="A11" s="48">
        <v>6</v>
      </c>
      <c r="B11" s="39" t="s">
        <v>118</v>
      </c>
      <c r="C11" s="39" t="s">
        <v>115</v>
      </c>
      <c r="D11" s="39" t="s">
        <v>33</v>
      </c>
      <c r="E11" s="38" t="s">
        <v>112</v>
      </c>
      <c r="F11" s="38">
        <v>2020</v>
      </c>
      <c r="G11" s="38">
        <v>2021</v>
      </c>
      <c r="H11" s="41">
        <v>59997.62</v>
      </c>
      <c r="I11" s="49">
        <f>1343.115+41122.47466</f>
        <v>42465.589659999998</v>
      </c>
      <c r="J11" s="50">
        <f>(I11/H11)*100</f>
        <v>70.778790325349561</v>
      </c>
      <c r="K11" s="39" t="s">
        <v>119</v>
      </c>
      <c r="L11" s="51" t="s">
        <v>135</v>
      </c>
    </row>
    <row r="12" spans="1:21" x14ac:dyDescent="0.25">
      <c r="A12" s="114" t="s">
        <v>120</v>
      </c>
      <c r="B12" s="114"/>
      <c r="C12" s="114"/>
      <c r="D12" s="114"/>
      <c r="E12" s="114"/>
      <c r="F12" s="114"/>
      <c r="G12" s="114"/>
      <c r="H12" s="114"/>
      <c r="I12" s="114"/>
      <c r="J12" s="114"/>
      <c r="K12" s="114"/>
      <c r="L12" s="114"/>
    </row>
    <row r="13" spans="1:21" s="52" customFormat="1" x14ac:dyDescent="0.25">
      <c r="A13" s="102">
        <v>7</v>
      </c>
      <c r="B13" s="102" t="s">
        <v>121</v>
      </c>
      <c r="C13" s="102" t="s">
        <v>122</v>
      </c>
      <c r="D13" s="102" t="s">
        <v>33</v>
      </c>
      <c r="E13" s="102" t="s">
        <v>109</v>
      </c>
      <c r="F13" s="102">
        <v>2016</v>
      </c>
      <c r="G13" s="102">
        <v>2021</v>
      </c>
      <c r="H13" s="103">
        <v>159567.96</v>
      </c>
      <c r="I13" s="104">
        <v>160335.07430000001</v>
      </c>
      <c r="J13" s="105">
        <f>(I13/H13)*100</f>
        <v>100.48074456801982</v>
      </c>
      <c r="K13" s="102" t="s">
        <v>104</v>
      </c>
      <c r="L13" s="101" t="s">
        <v>136</v>
      </c>
      <c r="M13" s="34"/>
      <c r="N13" s="35"/>
      <c r="O13" s="35"/>
      <c r="P13" s="35"/>
      <c r="Q13" s="35"/>
      <c r="R13" s="35"/>
      <c r="S13" s="35"/>
      <c r="T13" s="35"/>
      <c r="U13" s="35"/>
    </row>
    <row r="14" spans="1:21" s="52" customFormat="1" x14ac:dyDescent="0.25">
      <c r="A14" s="102"/>
      <c r="B14" s="102"/>
      <c r="C14" s="102"/>
      <c r="D14" s="102"/>
      <c r="E14" s="102"/>
      <c r="F14" s="102"/>
      <c r="G14" s="102"/>
      <c r="H14" s="103"/>
      <c r="I14" s="104"/>
      <c r="J14" s="105"/>
      <c r="K14" s="102"/>
      <c r="L14" s="101"/>
      <c r="M14" s="34"/>
      <c r="N14" s="35"/>
      <c r="O14" s="35"/>
      <c r="P14" s="35"/>
      <c r="Q14" s="35"/>
      <c r="R14" s="35"/>
      <c r="S14" s="35"/>
      <c r="T14" s="35"/>
      <c r="U14" s="35"/>
    </row>
    <row r="15" spans="1:21" s="52" customFormat="1" ht="63" x14ac:dyDescent="0.25">
      <c r="A15" s="38">
        <v>8</v>
      </c>
      <c r="B15" s="38" t="s">
        <v>123</v>
      </c>
      <c r="C15" s="38" t="s">
        <v>124</v>
      </c>
      <c r="D15" s="38" t="s">
        <v>66</v>
      </c>
      <c r="E15" s="38" t="s">
        <v>66</v>
      </c>
      <c r="F15" s="38">
        <v>2019</v>
      </c>
      <c r="G15" s="38">
        <v>2021</v>
      </c>
      <c r="H15" s="41">
        <v>182400</v>
      </c>
      <c r="I15" s="41">
        <v>182400</v>
      </c>
      <c r="J15" s="43">
        <v>100</v>
      </c>
      <c r="K15" s="38" t="s">
        <v>125</v>
      </c>
      <c r="L15" s="38" t="s">
        <v>126</v>
      </c>
      <c r="M15" s="34"/>
      <c r="N15" s="35"/>
      <c r="O15" s="35"/>
      <c r="P15" s="35"/>
      <c r="Q15" s="35"/>
      <c r="R15" s="35"/>
      <c r="S15" s="35"/>
      <c r="T15" s="35"/>
      <c r="U15" s="35"/>
    </row>
    <row r="16" spans="1:21" s="52" customFormat="1" ht="110.25" x14ac:dyDescent="0.25">
      <c r="A16" s="38">
        <v>9</v>
      </c>
      <c r="B16" s="38" t="s">
        <v>127</v>
      </c>
      <c r="C16" s="38" t="s">
        <v>128</v>
      </c>
      <c r="D16" s="38" t="s">
        <v>66</v>
      </c>
      <c r="E16" s="38" t="s">
        <v>66</v>
      </c>
      <c r="F16" s="38">
        <v>2019</v>
      </c>
      <c r="G16" s="38">
        <v>2021</v>
      </c>
      <c r="H16" s="41">
        <v>243663.7</v>
      </c>
      <c r="I16" s="41">
        <v>243998.27799999999</v>
      </c>
      <c r="J16" s="43">
        <v>100</v>
      </c>
      <c r="K16" s="38" t="s">
        <v>129</v>
      </c>
      <c r="L16" s="38" t="s">
        <v>130</v>
      </c>
      <c r="M16" s="34"/>
      <c r="N16" s="35"/>
      <c r="O16" s="35"/>
      <c r="P16" s="35"/>
      <c r="Q16" s="35"/>
      <c r="R16" s="35"/>
      <c r="S16" s="35"/>
      <c r="T16" s="35"/>
      <c r="U16" s="35"/>
    </row>
  </sheetData>
  <mergeCells count="37">
    <mergeCell ref="A1:L1"/>
    <mergeCell ref="A2:A3"/>
    <mergeCell ref="B2:B3"/>
    <mergeCell ref="C2:C3"/>
    <mergeCell ref="D2:D3"/>
    <mergeCell ref="E2:E3"/>
    <mergeCell ref="F2:G3"/>
    <mergeCell ref="H2:H3"/>
    <mergeCell ref="I2:I3"/>
    <mergeCell ref="K2:K3"/>
    <mergeCell ref="L2:L3"/>
    <mergeCell ref="A4:L4"/>
    <mergeCell ref="A5:A6"/>
    <mergeCell ref="B5:B6"/>
    <mergeCell ref="C5:C6"/>
    <mergeCell ref="D5:D6"/>
    <mergeCell ref="E5:E6"/>
    <mergeCell ref="F5:F6"/>
    <mergeCell ref="G5:G6"/>
    <mergeCell ref="H5:H6"/>
    <mergeCell ref="A13:A14"/>
    <mergeCell ref="B13:B14"/>
    <mergeCell ref="C13:C14"/>
    <mergeCell ref="D13:D14"/>
    <mergeCell ref="E13:E14"/>
    <mergeCell ref="I5:I6"/>
    <mergeCell ref="J5:J6"/>
    <mergeCell ref="K5:K6"/>
    <mergeCell ref="L5:L6"/>
    <mergeCell ref="A12:L12"/>
    <mergeCell ref="L13:L14"/>
    <mergeCell ref="F13:F14"/>
    <mergeCell ref="G13:G14"/>
    <mergeCell ref="H13:H14"/>
    <mergeCell ref="I13:I14"/>
    <mergeCell ref="J13:J14"/>
    <mergeCell ref="K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70" zoomScaleNormal="70" workbookViewId="0">
      <selection activeCell="E5" sqref="E5"/>
    </sheetView>
  </sheetViews>
  <sheetFormatPr defaultRowHeight="15.75" x14ac:dyDescent="0.25"/>
  <cols>
    <col min="1" max="1" width="25.140625" style="55" customWidth="1"/>
    <col min="2" max="2" width="30.7109375" style="55" customWidth="1"/>
    <col min="3" max="3" width="25.42578125" style="55" customWidth="1"/>
    <col min="4" max="4" width="20.7109375" style="55" customWidth="1"/>
    <col min="5" max="5" width="25.140625" style="55" customWidth="1"/>
    <col min="6" max="6" width="36.140625" style="55" customWidth="1"/>
    <col min="7" max="7" width="29.140625" style="55" customWidth="1"/>
    <col min="8" max="8" width="27.42578125" style="55" customWidth="1"/>
    <col min="9" max="9" width="76.42578125" style="55" customWidth="1"/>
    <col min="10" max="10" width="18.85546875" style="55" customWidth="1"/>
    <col min="11" max="11" width="25.28515625" style="55" customWidth="1"/>
    <col min="12" max="12" width="21.85546875" style="55" customWidth="1"/>
    <col min="13" max="16384" width="9.140625" style="55"/>
  </cols>
  <sheetData>
    <row r="1" spans="1:12" ht="53.25" customHeight="1" x14ac:dyDescent="0.25">
      <c r="A1" s="128" t="s">
        <v>159</v>
      </c>
      <c r="B1" s="129"/>
      <c r="C1" s="129"/>
      <c r="D1" s="129"/>
      <c r="E1" s="129"/>
      <c r="F1" s="129"/>
      <c r="G1" s="129"/>
      <c r="H1" s="129"/>
      <c r="I1" s="129"/>
      <c r="J1" s="129"/>
      <c r="K1" s="129"/>
      <c r="L1" s="129"/>
    </row>
    <row r="2" spans="1:12" ht="21.75" customHeight="1" x14ac:dyDescent="0.25">
      <c r="A2" s="130" t="s">
        <v>91</v>
      </c>
      <c r="B2" s="130" t="s">
        <v>92</v>
      </c>
      <c r="C2" s="130" t="s">
        <v>93</v>
      </c>
      <c r="D2" s="130" t="s">
        <v>137</v>
      </c>
      <c r="E2" s="130" t="s">
        <v>138</v>
      </c>
      <c r="F2" s="130" t="s">
        <v>139</v>
      </c>
      <c r="G2" s="130" t="s">
        <v>97</v>
      </c>
      <c r="H2" s="130" t="s">
        <v>98</v>
      </c>
      <c r="I2" s="130" t="s">
        <v>99</v>
      </c>
      <c r="J2" s="130" t="s">
        <v>14</v>
      </c>
      <c r="K2" s="130"/>
      <c r="L2" s="130"/>
    </row>
    <row r="3" spans="1:12" ht="94.5" x14ac:dyDescent="0.25">
      <c r="A3" s="130"/>
      <c r="B3" s="130"/>
      <c r="C3" s="130"/>
      <c r="D3" s="130"/>
      <c r="E3" s="130"/>
      <c r="F3" s="130"/>
      <c r="G3" s="130"/>
      <c r="H3" s="130"/>
      <c r="I3" s="130"/>
      <c r="J3" s="56" t="s">
        <v>20</v>
      </c>
      <c r="K3" s="56" t="s">
        <v>21</v>
      </c>
      <c r="L3" s="56" t="s">
        <v>22</v>
      </c>
    </row>
    <row r="4" spans="1:12" ht="78.75" x14ac:dyDescent="0.25">
      <c r="A4" s="57" t="s">
        <v>140</v>
      </c>
      <c r="B4" s="57" t="s">
        <v>141</v>
      </c>
      <c r="C4" s="57" t="s">
        <v>66</v>
      </c>
      <c r="D4" s="57" t="s">
        <v>142</v>
      </c>
      <c r="E4" s="57">
        <v>2021</v>
      </c>
      <c r="F4" s="58">
        <v>2018.3</v>
      </c>
      <c r="G4" s="59">
        <v>0</v>
      </c>
      <c r="H4" s="57" t="s">
        <v>143</v>
      </c>
      <c r="I4" s="60" t="s">
        <v>144</v>
      </c>
      <c r="J4" s="61"/>
      <c r="K4" s="61"/>
      <c r="L4" s="60" t="s">
        <v>145</v>
      </c>
    </row>
    <row r="5" spans="1:12" ht="141.75" x14ac:dyDescent="0.25">
      <c r="A5" s="57" t="s">
        <v>146</v>
      </c>
      <c r="B5" s="57" t="s">
        <v>141</v>
      </c>
      <c r="C5" s="57" t="s">
        <v>66</v>
      </c>
      <c r="D5" s="57" t="s">
        <v>66</v>
      </c>
      <c r="E5" s="57" t="s">
        <v>147</v>
      </c>
      <c r="F5" s="58">
        <v>10000</v>
      </c>
      <c r="G5" s="58">
        <v>10000</v>
      </c>
      <c r="H5" s="62" t="s">
        <v>143</v>
      </c>
      <c r="I5" s="60" t="s">
        <v>148</v>
      </c>
      <c r="J5" s="61"/>
      <c r="K5" s="61"/>
      <c r="L5" s="60" t="s">
        <v>149</v>
      </c>
    </row>
    <row r="6" spans="1:12" ht="126" x14ac:dyDescent="0.25">
      <c r="A6" s="57" t="s">
        <v>150</v>
      </c>
      <c r="B6" s="57" t="s">
        <v>141</v>
      </c>
      <c r="C6" s="57" t="s">
        <v>66</v>
      </c>
      <c r="D6" s="57" t="s">
        <v>142</v>
      </c>
      <c r="E6" s="57">
        <v>2021</v>
      </c>
      <c r="F6" s="63">
        <v>97800</v>
      </c>
      <c r="G6" s="63">
        <v>97800</v>
      </c>
      <c r="H6" s="62" t="s">
        <v>143</v>
      </c>
      <c r="I6" s="60" t="s">
        <v>151</v>
      </c>
      <c r="J6" s="61"/>
      <c r="K6" s="61"/>
      <c r="L6" s="60" t="s">
        <v>145</v>
      </c>
    </row>
    <row r="7" spans="1:12" ht="47.25" x14ac:dyDescent="0.25">
      <c r="A7" s="131" t="s">
        <v>152</v>
      </c>
      <c r="B7" s="131" t="s">
        <v>141</v>
      </c>
      <c r="C7" s="131" t="s">
        <v>66</v>
      </c>
      <c r="D7" s="131" t="s">
        <v>153</v>
      </c>
      <c r="E7" s="131" t="s">
        <v>147</v>
      </c>
      <c r="F7" s="132">
        <v>145158222.22</v>
      </c>
      <c r="G7" s="124">
        <v>0</v>
      </c>
      <c r="H7" s="125" t="s">
        <v>154</v>
      </c>
      <c r="I7" s="60" t="s">
        <v>155</v>
      </c>
      <c r="J7" s="126"/>
      <c r="K7" s="126"/>
      <c r="L7" s="127" t="s">
        <v>160</v>
      </c>
    </row>
    <row r="8" spans="1:12" ht="110.25" x14ac:dyDescent="0.25">
      <c r="A8" s="131"/>
      <c r="B8" s="131"/>
      <c r="C8" s="131"/>
      <c r="D8" s="131"/>
      <c r="E8" s="131"/>
      <c r="F8" s="132"/>
      <c r="G8" s="124"/>
      <c r="H8" s="125"/>
      <c r="I8" s="60" t="s">
        <v>156</v>
      </c>
      <c r="J8" s="126"/>
      <c r="K8" s="126"/>
      <c r="L8" s="127"/>
    </row>
    <row r="9" spans="1:12" ht="94.5" x14ac:dyDescent="0.25">
      <c r="A9" s="131"/>
      <c r="B9" s="131"/>
      <c r="C9" s="131"/>
      <c r="D9" s="131"/>
      <c r="E9" s="131"/>
      <c r="F9" s="132"/>
      <c r="G9" s="124"/>
      <c r="H9" s="125"/>
      <c r="I9" s="60" t="s">
        <v>157</v>
      </c>
      <c r="J9" s="126"/>
      <c r="K9" s="126"/>
      <c r="L9" s="127"/>
    </row>
    <row r="10" spans="1:12" ht="63" x14ac:dyDescent="0.25">
      <c r="A10" s="131"/>
      <c r="B10" s="131"/>
      <c r="C10" s="131"/>
      <c r="D10" s="131"/>
      <c r="E10" s="131"/>
      <c r="F10" s="132"/>
      <c r="G10" s="124"/>
      <c r="H10" s="125"/>
      <c r="I10" s="60" t="s">
        <v>158</v>
      </c>
      <c r="J10" s="126"/>
      <c r="K10" s="126"/>
      <c r="L10" s="127"/>
    </row>
  </sheetData>
  <mergeCells count="22">
    <mergeCell ref="F7:F10"/>
    <mergeCell ref="A2:A3"/>
    <mergeCell ref="B2:B3"/>
    <mergeCell ref="C2:C3"/>
    <mergeCell ref="D2:D3"/>
    <mergeCell ref="E2:E3"/>
    <mergeCell ref="F2:F3"/>
    <mergeCell ref="A7:A10"/>
    <mergeCell ref="B7:B10"/>
    <mergeCell ref="C7:C10"/>
    <mergeCell ref="D7:D10"/>
    <mergeCell ref="E7:E10"/>
    <mergeCell ref="A1:L1"/>
    <mergeCell ref="G2:G3"/>
    <mergeCell ref="H2:H3"/>
    <mergeCell ref="I2:I3"/>
    <mergeCell ref="J2:L2"/>
    <mergeCell ref="G7:G10"/>
    <mergeCell ref="H7:H10"/>
    <mergeCell ref="J7:J10"/>
    <mergeCell ref="K7:K10"/>
    <mergeCell ref="L7: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D4" sqref="D4"/>
    </sheetView>
  </sheetViews>
  <sheetFormatPr defaultRowHeight="15" x14ac:dyDescent="0.25"/>
  <cols>
    <col min="1" max="1" width="5.5703125" customWidth="1"/>
    <col min="2" max="2" width="23.42578125" customWidth="1"/>
    <col min="3" max="3" width="13.7109375" customWidth="1"/>
    <col min="4" max="4" width="14.85546875" customWidth="1"/>
    <col min="5" max="5" width="15.42578125" customWidth="1"/>
    <col min="7" max="7" width="13" customWidth="1"/>
    <col min="8" max="8" width="14.28515625" customWidth="1"/>
    <col min="9" max="9" width="14" customWidth="1"/>
    <col min="10" max="10" width="23.140625" customWidth="1"/>
    <col min="11" max="11" width="38.140625" customWidth="1"/>
    <col min="12" max="12" width="17.28515625" customWidth="1"/>
    <col min="13" max="13" width="14.85546875" customWidth="1"/>
    <col min="14" max="14" width="18.5703125" customWidth="1"/>
    <col min="15" max="15" width="16.28515625" customWidth="1"/>
  </cols>
  <sheetData>
    <row r="1" spans="1:15" x14ac:dyDescent="0.25">
      <c r="A1" s="133" t="s">
        <v>161</v>
      </c>
      <c r="B1" s="133"/>
      <c r="C1" s="133"/>
      <c r="D1" s="133"/>
      <c r="E1" s="133"/>
      <c r="F1" s="133"/>
      <c r="G1" s="133"/>
      <c r="H1" s="133"/>
      <c r="I1" s="133"/>
      <c r="J1" s="133"/>
      <c r="K1" s="133"/>
      <c r="L1" s="133"/>
      <c r="M1" s="133"/>
      <c r="N1" s="133"/>
      <c r="O1" s="133"/>
    </row>
    <row r="2" spans="1:15" s="139" customFormat="1" x14ac:dyDescent="0.25">
      <c r="A2" s="134" t="s">
        <v>90</v>
      </c>
      <c r="B2" s="134" t="s">
        <v>91</v>
      </c>
      <c r="C2" s="134" t="s">
        <v>92</v>
      </c>
      <c r="D2" s="134" t="s">
        <v>93</v>
      </c>
      <c r="E2" s="134" t="s">
        <v>94</v>
      </c>
      <c r="F2" s="135" t="s">
        <v>95</v>
      </c>
      <c r="G2" s="136"/>
      <c r="H2" s="137" t="s">
        <v>139</v>
      </c>
      <c r="I2" s="137" t="s">
        <v>97</v>
      </c>
      <c r="J2" s="134" t="s">
        <v>98</v>
      </c>
      <c r="K2" s="134" t="s">
        <v>99</v>
      </c>
      <c r="L2" s="138" t="s">
        <v>14</v>
      </c>
      <c r="M2" s="138"/>
      <c r="N2" s="138"/>
      <c r="O2" s="138" t="s">
        <v>15</v>
      </c>
    </row>
    <row r="3" spans="1:15" ht="89.25" x14ac:dyDescent="0.25">
      <c r="A3" s="140"/>
      <c r="B3" s="140"/>
      <c r="C3" s="140"/>
      <c r="D3" s="140"/>
      <c r="E3" s="140"/>
      <c r="F3" s="141"/>
      <c r="G3" s="142"/>
      <c r="H3" s="143"/>
      <c r="I3" s="143"/>
      <c r="J3" s="140"/>
      <c r="K3" s="144"/>
      <c r="L3" s="145" t="s">
        <v>20</v>
      </c>
      <c r="M3" s="145" t="s">
        <v>21</v>
      </c>
      <c r="N3" s="145" t="s">
        <v>22</v>
      </c>
      <c r="O3" s="138"/>
    </row>
    <row r="4" spans="1:15" s="139" customFormat="1" ht="140.25" x14ac:dyDescent="0.25">
      <c r="A4" s="146" t="s">
        <v>162</v>
      </c>
      <c r="B4" s="147" t="s">
        <v>163</v>
      </c>
      <c r="C4" s="147" t="s">
        <v>164</v>
      </c>
      <c r="D4" s="147" t="s">
        <v>165</v>
      </c>
      <c r="E4" s="147" t="s">
        <v>166</v>
      </c>
      <c r="F4" s="148">
        <v>2012</v>
      </c>
      <c r="G4" s="148">
        <v>2021</v>
      </c>
      <c r="H4" s="149" t="s">
        <v>37</v>
      </c>
      <c r="I4" s="150">
        <v>293715.5</v>
      </c>
      <c r="J4" s="151" t="s">
        <v>167</v>
      </c>
      <c r="K4" s="152" t="s">
        <v>168</v>
      </c>
      <c r="L4" s="153" t="s">
        <v>169</v>
      </c>
      <c r="M4" s="146" t="s">
        <v>169</v>
      </c>
      <c r="N4" s="147" t="s">
        <v>170</v>
      </c>
      <c r="O4" s="146" t="s">
        <v>169</v>
      </c>
    </row>
    <row r="5" spans="1:15" s="139" customFormat="1" ht="267.75" x14ac:dyDescent="0.25">
      <c r="A5" s="146" t="s">
        <v>171</v>
      </c>
      <c r="B5" s="154" t="s">
        <v>172</v>
      </c>
      <c r="C5" s="147" t="s">
        <v>173</v>
      </c>
      <c r="D5" s="147" t="s">
        <v>165</v>
      </c>
      <c r="E5" s="147" t="s">
        <v>166</v>
      </c>
      <c r="F5" s="148">
        <v>2014</v>
      </c>
      <c r="G5" s="148">
        <v>2022</v>
      </c>
      <c r="H5" s="150" t="s">
        <v>174</v>
      </c>
      <c r="I5" s="150">
        <v>731918.2</v>
      </c>
      <c r="J5" s="151" t="s">
        <v>175</v>
      </c>
      <c r="K5" s="152" t="s">
        <v>176</v>
      </c>
      <c r="L5" s="153" t="s">
        <v>169</v>
      </c>
      <c r="M5" s="146" t="s">
        <v>169</v>
      </c>
      <c r="N5" s="154" t="s">
        <v>177</v>
      </c>
      <c r="O5" s="146" t="s">
        <v>169</v>
      </c>
    </row>
    <row r="6" spans="1:15" s="139" customFormat="1" x14ac:dyDescent="0.25">
      <c r="A6" s="139" t="s">
        <v>178</v>
      </c>
      <c r="K6" s="155"/>
    </row>
  </sheetData>
  <mergeCells count="13">
    <mergeCell ref="K2:K3"/>
    <mergeCell ref="L2:N2"/>
    <mergeCell ref="O2:O3"/>
    <mergeCell ref="A1:O1"/>
    <mergeCell ref="A2:A3"/>
    <mergeCell ref="B2:B3"/>
    <mergeCell ref="C2:C3"/>
    <mergeCell ref="D2:D3"/>
    <mergeCell ref="E2:E3"/>
    <mergeCell ref="F2:G3"/>
    <mergeCell ref="H2:H3"/>
    <mergeCell ref="I2:I3"/>
    <mergeCell ref="J2: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zoomScale="70" zoomScaleNormal="70" workbookViewId="0">
      <selection activeCell="A76" sqref="A76:XFD76"/>
    </sheetView>
  </sheetViews>
  <sheetFormatPr defaultRowHeight="15" x14ac:dyDescent="0.25"/>
  <cols>
    <col min="1" max="1" width="22.85546875" customWidth="1"/>
    <col min="2" max="2" width="59.28515625" customWidth="1"/>
    <col min="3" max="3" width="22.5703125" customWidth="1"/>
    <col min="4" max="4" width="26.7109375" customWidth="1"/>
    <col min="5" max="5" width="27.5703125" customWidth="1"/>
    <col min="6" max="6" width="33.42578125" customWidth="1"/>
    <col min="7" max="7" width="23" customWidth="1"/>
    <col min="8" max="8" width="22.42578125" customWidth="1"/>
    <col min="9" max="9" width="19.5703125" customWidth="1"/>
    <col min="10" max="10" width="17.7109375" customWidth="1"/>
    <col min="11" max="11" width="20.28515625" customWidth="1"/>
    <col min="12" max="12" width="29.42578125" customWidth="1"/>
    <col min="13" max="13" width="24.7109375" customWidth="1"/>
    <col min="14" max="14" width="36.5703125" customWidth="1"/>
    <col min="15" max="15" width="20" customWidth="1"/>
    <col min="16" max="16" width="20.28515625" customWidth="1"/>
    <col min="17" max="17" width="33.42578125" customWidth="1"/>
  </cols>
  <sheetData>
    <row r="1" spans="1:17" s="36" customFormat="1" ht="63" customHeight="1" x14ac:dyDescent="0.25">
      <c r="A1" s="158" t="s">
        <v>516</v>
      </c>
      <c r="B1" s="159"/>
      <c r="C1" s="159"/>
      <c r="D1" s="159"/>
      <c r="E1" s="159"/>
      <c r="F1" s="159"/>
      <c r="G1" s="159"/>
      <c r="H1" s="159"/>
      <c r="I1" s="159"/>
      <c r="J1" s="159"/>
      <c r="K1" s="159"/>
      <c r="L1" s="159"/>
      <c r="M1" s="159"/>
      <c r="N1" s="159"/>
      <c r="O1" s="159"/>
      <c r="P1" s="159"/>
      <c r="Q1" s="159"/>
    </row>
    <row r="2" spans="1:17" s="36" customFormat="1" ht="15.75" x14ac:dyDescent="0.25">
      <c r="A2" s="160" t="s">
        <v>179</v>
      </c>
      <c r="B2" s="160" t="s">
        <v>180</v>
      </c>
      <c r="C2" s="160" t="s">
        <v>181</v>
      </c>
      <c r="D2" s="160" t="s">
        <v>182</v>
      </c>
      <c r="E2" s="160" t="s">
        <v>183</v>
      </c>
      <c r="F2" s="160" t="s">
        <v>5</v>
      </c>
      <c r="G2" s="161" t="s">
        <v>184</v>
      </c>
      <c r="H2" s="162"/>
      <c r="I2" s="161" t="s">
        <v>185</v>
      </c>
      <c r="J2" s="162"/>
      <c r="K2" s="160" t="s">
        <v>8</v>
      </c>
      <c r="L2" s="160" t="s">
        <v>186</v>
      </c>
      <c r="M2" s="160" t="s">
        <v>187</v>
      </c>
      <c r="N2" s="160" t="s">
        <v>188</v>
      </c>
      <c r="O2" s="160" t="s">
        <v>11</v>
      </c>
      <c r="P2" s="160" t="s">
        <v>189</v>
      </c>
      <c r="Q2" s="160" t="s">
        <v>13</v>
      </c>
    </row>
    <row r="3" spans="1:17" s="36" customFormat="1" ht="99.75" customHeight="1" x14ac:dyDescent="0.25">
      <c r="A3" s="163"/>
      <c r="B3" s="163"/>
      <c r="C3" s="163"/>
      <c r="D3" s="163"/>
      <c r="E3" s="163"/>
      <c r="F3" s="163"/>
      <c r="G3" s="164" t="s">
        <v>190</v>
      </c>
      <c r="H3" s="164" t="s">
        <v>191</v>
      </c>
      <c r="I3" s="164" t="s">
        <v>192</v>
      </c>
      <c r="J3" s="164" t="s">
        <v>19</v>
      </c>
      <c r="K3" s="163"/>
      <c r="L3" s="163"/>
      <c r="M3" s="163"/>
      <c r="N3" s="163"/>
      <c r="O3" s="163"/>
      <c r="P3" s="163"/>
      <c r="Q3" s="163"/>
    </row>
    <row r="4" spans="1:17" s="36" customFormat="1" ht="15.75" x14ac:dyDescent="0.25">
      <c r="A4" s="165">
        <v>1</v>
      </c>
      <c r="B4" s="165">
        <v>2</v>
      </c>
      <c r="C4" s="165">
        <v>3</v>
      </c>
      <c r="D4" s="165">
        <v>4</v>
      </c>
      <c r="E4" s="165">
        <v>5</v>
      </c>
      <c r="F4" s="165">
        <v>5</v>
      </c>
      <c r="G4" s="165">
        <v>6</v>
      </c>
      <c r="H4" s="165">
        <v>7</v>
      </c>
      <c r="I4" s="165">
        <v>8</v>
      </c>
      <c r="J4" s="165">
        <v>9</v>
      </c>
      <c r="K4" s="165">
        <v>10</v>
      </c>
      <c r="L4" s="165">
        <v>11</v>
      </c>
      <c r="M4" s="165">
        <v>13</v>
      </c>
      <c r="N4" s="165">
        <v>14</v>
      </c>
      <c r="O4" s="165">
        <v>12</v>
      </c>
      <c r="P4" s="165">
        <v>13</v>
      </c>
      <c r="Q4" s="165">
        <v>14</v>
      </c>
    </row>
    <row r="5" spans="1:17" s="36" customFormat="1" ht="204.75" x14ac:dyDescent="0.25">
      <c r="A5" s="166" t="s">
        <v>193</v>
      </c>
      <c r="B5" s="164" t="s">
        <v>194</v>
      </c>
      <c r="C5" s="164" t="s">
        <v>33</v>
      </c>
      <c r="D5" s="167">
        <v>738284.6</v>
      </c>
      <c r="E5" s="164" t="s">
        <v>195</v>
      </c>
      <c r="F5" s="164" t="s">
        <v>196</v>
      </c>
      <c r="G5" s="164">
        <v>2019</v>
      </c>
      <c r="H5" s="164">
        <v>2021</v>
      </c>
      <c r="I5" s="164" t="s">
        <v>33</v>
      </c>
      <c r="J5" s="164" t="s">
        <v>197</v>
      </c>
      <c r="K5" s="164" t="s">
        <v>198</v>
      </c>
      <c r="L5" s="164" t="s">
        <v>199</v>
      </c>
      <c r="M5" s="164" t="s">
        <v>200</v>
      </c>
      <c r="N5" s="164" t="s">
        <v>517</v>
      </c>
      <c r="O5" s="167" t="s">
        <v>201</v>
      </c>
      <c r="P5" s="164" t="s">
        <v>202</v>
      </c>
      <c r="Q5" s="164" t="s">
        <v>203</v>
      </c>
    </row>
    <row r="6" spans="1:17" s="36" customFormat="1" ht="220.5" x14ac:dyDescent="0.25">
      <c r="A6" s="166" t="s">
        <v>204</v>
      </c>
      <c r="B6" s="164" t="s">
        <v>205</v>
      </c>
      <c r="C6" s="164" t="s">
        <v>33</v>
      </c>
      <c r="D6" s="168">
        <v>77158.09</v>
      </c>
      <c r="E6" s="164" t="s">
        <v>195</v>
      </c>
      <c r="F6" s="164" t="s">
        <v>206</v>
      </c>
      <c r="G6" s="169">
        <v>2020</v>
      </c>
      <c r="H6" s="169">
        <v>2021</v>
      </c>
      <c r="I6" s="164" t="s">
        <v>33</v>
      </c>
      <c r="J6" s="164" t="s">
        <v>207</v>
      </c>
      <c r="K6" s="164" t="s">
        <v>198</v>
      </c>
      <c r="L6" s="164" t="s">
        <v>208</v>
      </c>
      <c r="M6" s="169" t="s">
        <v>209</v>
      </c>
      <c r="N6" s="170" t="s">
        <v>210</v>
      </c>
      <c r="O6" s="167" t="s">
        <v>201</v>
      </c>
      <c r="P6" s="164" t="s">
        <v>202</v>
      </c>
      <c r="Q6" s="164" t="s">
        <v>211</v>
      </c>
    </row>
    <row r="7" spans="1:17" s="36" customFormat="1" ht="236.25" x14ac:dyDescent="0.25">
      <c r="A7" s="166" t="s">
        <v>212</v>
      </c>
      <c r="B7" s="164" t="s">
        <v>213</v>
      </c>
      <c r="C7" s="164" t="s">
        <v>33</v>
      </c>
      <c r="D7" s="168">
        <v>55236.47</v>
      </c>
      <c r="E7" s="164" t="s">
        <v>195</v>
      </c>
      <c r="F7" s="164" t="s">
        <v>206</v>
      </c>
      <c r="G7" s="169">
        <v>2020</v>
      </c>
      <c r="H7" s="169">
        <v>2024</v>
      </c>
      <c r="I7" s="164" t="s">
        <v>33</v>
      </c>
      <c r="J7" s="164" t="s">
        <v>214</v>
      </c>
      <c r="K7" s="164" t="s">
        <v>198</v>
      </c>
      <c r="L7" s="164" t="s">
        <v>208</v>
      </c>
      <c r="M7" s="169" t="s">
        <v>215</v>
      </c>
      <c r="N7" s="170" t="s">
        <v>216</v>
      </c>
      <c r="O7" s="167" t="s">
        <v>201</v>
      </c>
      <c r="P7" s="164" t="s">
        <v>202</v>
      </c>
      <c r="Q7" s="164" t="s">
        <v>217</v>
      </c>
    </row>
    <row r="8" spans="1:17" s="36" customFormat="1" ht="220.5" x14ac:dyDescent="0.25">
      <c r="A8" s="166" t="s">
        <v>218</v>
      </c>
      <c r="B8" s="164" t="s">
        <v>219</v>
      </c>
      <c r="C8" s="164" t="s">
        <v>33</v>
      </c>
      <c r="D8" s="168">
        <v>447051.16</v>
      </c>
      <c r="E8" s="164" t="s">
        <v>195</v>
      </c>
      <c r="F8" s="164" t="s">
        <v>206</v>
      </c>
      <c r="G8" s="169">
        <v>2021</v>
      </c>
      <c r="H8" s="164" t="s">
        <v>220</v>
      </c>
      <c r="I8" s="164" t="s">
        <v>33</v>
      </c>
      <c r="J8" s="164" t="s">
        <v>221</v>
      </c>
      <c r="K8" s="164" t="s">
        <v>198</v>
      </c>
      <c r="L8" s="164" t="s">
        <v>222</v>
      </c>
      <c r="M8" s="169" t="s">
        <v>223</v>
      </c>
      <c r="N8" s="164" t="s">
        <v>224</v>
      </c>
      <c r="O8" s="167" t="s">
        <v>201</v>
      </c>
      <c r="P8" s="164" t="s">
        <v>202</v>
      </c>
      <c r="Q8" s="164" t="s">
        <v>225</v>
      </c>
    </row>
    <row r="9" spans="1:17" s="36" customFormat="1" ht="189" x14ac:dyDescent="0.25">
      <c r="A9" s="166" t="s">
        <v>226</v>
      </c>
      <c r="B9" s="164" t="s">
        <v>227</v>
      </c>
      <c r="C9" s="164" t="s">
        <v>33</v>
      </c>
      <c r="D9" s="168">
        <v>621029.06065999996</v>
      </c>
      <c r="E9" s="164" t="s">
        <v>195</v>
      </c>
      <c r="F9" s="164" t="s">
        <v>196</v>
      </c>
      <c r="G9" s="169">
        <v>2019</v>
      </c>
      <c r="H9" s="169">
        <v>2021</v>
      </c>
      <c r="I9" s="164" t="s">
        <v>33</v>
      </c>
      <c r="J9" s="164" t="s">
        <v>228</v>
      </c>
      <c r="K9" s="164" t="s">
        <v>198</v>
      </c>
      <c r="L9" s="164" t="s">
        <v>229</v>
      </c>
      <c r="M9" s="169" t="s">
        <v>230</v>
      </c>
      <c r="N9" s="164" t="s">
        <v>231</v>
      </c>
      <c r="O9" s="167" t="s">
        <v>201</v>
      </c>
      <c r="P9" s="164" t="s">
        <v>202</v>
      </c>
      <c r="Q9" s="164" t="s">
        <v>232</v>
      </c>
    </row>
    <row r="10" spans="1:17" s="36" customFormat="1" ht="189" x14ac:dyDescent="0.25">
      <c r="A10" s="166" t="s">
        <v>233</v>
      </c>
      <c r="B10" s="164" t="s">
        <v>234</v>
      </c>
      <c r="C10" s="164" t="s">
        <v>33</v>
      </c>
      <c r="D10" s="168">
        <v>996235.89772000001</v>
      </c>
      <c r="E10" s="164" t="s">
        <v>195</v>
      </c>
      <c r="F10" s="164" t="s">
        <v>196</v>
      </c>
      <c r="G10" s="169">
        <v>2018</v>
      </c>
      <c r="H10" s="169">
        <v>2021</v>
      </c>
      <c r="I10" s="164" t="s">
        <v>33</v>
      </c>
      <c r="J10" s="164" t="s">
        <v>235</v>
      </c>
      <c r="K10" s="164" t="s">
        <v>198</v>
      </c>
      <c r="L10" s="164" t="s">
        <v>236</v>
      </c>
      <c r="M10" s="169" t="s">
        <v>237</v>
      </c>
      <c r="N10" s="164" t="s">
        <v>238</v>
      </c>
      <c r="O10" s="167" t="s">
        <v>201</v>
      </c>
      <c r="P10" s="164" t="s">
        <v>202</v>
      </c>
      <c r="Q10" s="164" t="s">
        <v>239</v>
      </c>
    </row>
    <row r="11" spans="1:17" s="36" customFormat="1" ht="252" x14ac:dyDescent="0.25">
      <c r="A11" s="166" t="s">
        <v>240</v>
      </c>
      <c r="B11" s="164" t="s">
        <v>234</v>
      </c>
      <c r="C11" s="164" t="s">
        <v>33</v>
      </c>
      <c r="D11" s="168">
        <v>1002034.42874</v>
      </c>
      <c r="E11" s="164" t="s">
        <v>195</v>
      </c>
      <c r="F11" s="164" t="s">
        <v>241</v>
      </c>
      <c r="G11" s="169">
        <v>2019</v>
      </c>
      <c r="H11" s="169">
        <v>2021</v>
      </c>
      <c r="I11" s="164" t="s">
        <v>33</v>
      </c>
      <c r="J11" s="164" t="s">
        <v>242</v>
      </c>
      <c r="K11" s="164" t="s">
        <v>198</v>
      </c>
      <c r="L11" s="164" t="s">
        <v>236</v>
      </c>
      <c r="M11" s="169" t="s">
        <v>237</v>
      </c>
      <c r="N11" s="164" t="s">
        <v>243</v>
      </c>
      <c r="O11" s="167" t="s">
        <v>201</v>
      </c>
      <c r="P11" s="164" t="s">
        <v>202</v>
      </c>
      <c r="Q11" s="164" t="s">
        <v>244</v>
      </c>
    </row>
    <row r="12" spans="1:17" s="36" customFormat="1" ht="204.75" x14ac:dyDescent="0.25">
      <c r="A12" s="166" t="s">
        <v>245</v>
      </c>
      <c r="B12" s="164" t="s">
        <v>246</v>
      </c>
      <c r="C12" s="164" t="s">
        <v>33</v>
      </c>
      <c r="D12" s="168">
        <v>239945.61</v>
      </c>
      <c r="E12" s="164"/>
      <c r="F12" s="164" t="s">
        <v>206</v>
      </c>
      <c r="G12" s="169" t="s">
        <v>247</v>
      </c>
      <c r="H12" s="169" t="s">
        <v>37</v>
      </c>
      <c r="I12" s="164" t="s">
        <v>248</v>
      </c>
      <c r="J12" s="164" t="s">
        <v>249</v>
      </c>
      <c r="K12" s="164" t="s">
        <v>250</v>
      </c>
      <c r="L12" s="164" t="s">
        <v>251</v>
      </c>
      <c r="M12" s="164"/>
      <c r="N12" s="164"/>
      <c r="O12" s="167" t="s">
        <v>201</v>
      </c>
      <c r="P12" s="164" t="s">
        <v>202</v>
      </c>
      <c r="Q12" s="164" t="s">
        <v>252</v>
      </c>
    </row>
    <row r="13" spans="1:17" s="36" customFormat="1" ht="220.5" x14ac:dyDescent="0.25">
      <c r="A13" s="166" t="s">
        <v>253</v>
      </c>
      <c r="B13" s="164" t="s">
        <v>254</v>
      </c>
      <c r="C13" s="164" t="s">
        <v>33</v>
      </c>
      <c r="D13" s="168">
        <v>317757.07</v>
      </c>
      <c r="E13" s="164"/>
      <c r="F13" s="164" t="s">
        <v>241</v>
      </c>
      <c r="G13" s="164" t="s">
        <v>255</v>
      </c>
      <c r="H13" s="169" t="s">
        <v>37</v>
      </c>
      <c r="I13" s="164" t="s">
        <v>250</v>
      </c>
      <c r="J13" s="164" t="s">
        <v>256</v>
      </c>
      <c r="K13" s="164" t="s">
        <v>250</v>
      </c>
      <c r="L13" s="164" t="s">
        <v>257</v>
      </c>
      <c r="M13" s="164"/>
      <c r="N13" s="164"/>
      <c r="O13" s="167" t="s">
        <v>201</v>
      </c>
      <c r="P13" s="164" t="s">
        <v>202</v>
      </c>
      <c r="Q13" s="164" t="s">
        <v>258</v>
      </c>
    </row>
    <row r="14" spans="1:17" s="36" customFormat="1" ht="267.75" x14ac:dyDescent="0.25">
      <c r="A14" s="166" t="s">
        <v>259</v>
      </c>
      <c r="B14" s="164" t="s">
        <v>260</v>
      </c>
      <c r="C14" s="164" t="s">
        <v>33</v>
      </c>
      <c r="D14" s="168">
        <v>472328.8</v>
      </c>
      <c r="E14" s="164"/>
      <c r="F14" s="164" t="s">
        <v>241</v>
      </c>
      <c r="G14" s="164" t="s">
        <v>255</v>
      </c>
      <c r="H14" s="164" t="s">
        <v>37</v>
      </c>
      <c r="I14" s="164" t="s">
        <v>250</v>
      </c>
      <c r="J14" s="164" t="s">
        <v>256</v>
      </c>
      <c r="K14" s="164" t="s">
        <v>250</v>
      </c>
      <c r="L14" s="164" t="s">
        <v>261</v>
      </c>
      <c r="M14" s="164"/>
      <c r="N14" s="164"/>
      <c r="O14" s="167" t="s">
        <v>201</v>
      </c>
      <c r="P14" s="164" t="s">
        <v>202</v>
      </c>
      <c r="Q14" s="164" t="s">
        <v>262</v>
      </c>
    </row>
    <row r="15" spans="1:17" s="36" customFormat="1" ht="173.25" x14ac:dyDescent="0.25">
      <c r="A15" s="166" t="s">
        <v>263</v>
      </c>
      <c r="B15" s="164" t="s">
        <v>264</v>
      </c>
      <c r="C15" s="164" t="s">
        <v>33</v>
      </c>
      <c r="D15" s="168">
        <v>455019.79</v>
      </c>
      <c r="E15" s="164"/>
      <c r="F15" s="164" t="s">
        <v>206</v>
      </c>
      <c r="G15" s="169">
        <v>2020</v>
      </c>
      <c r="H15" s="164" t="s">
        <v>265</v>
      </c>
      <c r="I15" s="164" t="s">
        <v>33</v>
      </c>
      <c r="J15" s="164" t="s">
        <v>266</v>
      </c>
      <c r="K15" s="164" t="s">
        <v>267</v>
      </c>
      <c r="L15" s="164" t="s">
        <v>268</v>
      </c>
      <c r="M15" s="164"/>
      <c r="N15" s="164"/>
      <c r="O15" s="167" t="s">
        <v>201</v>
      </c>
      <c r="P15" s="164" t="s">
        <v>202</v>
      </c>
      <c r="Q15" s="164" t="s">
        <v>269</v>
      </c>
    </row>
    <row r="16" spans="1:17" s="36" customFormat="1" ht="141.75" x14ac:dyDescent="0.25">
      <c r="A16" s="166" t="s">
        <v>270</v>
      </c>
      <c r="B16" s="164" t="s">
        <v>271</v>
      </c>
      <c r="C16" s="164" t="s">
        <v>272</v>
      </c>
      <c r="D16" s="168">
        <v>1827842.84</v>
      </c>
      <c r="E16" s="164"/>
      <c r="F16" s="164" t="s">
        <v>206</v>
      </c>
      <c r="G16" s="169" t="s">
        <v>273</v>
      </c>
      <c r="H16" s="169" t="s">
        <v>37</v>
      </c>
      <c r="I16" s="164" t="s">
        <v>33</v>
      </c>
      <c r="J16" s="164" t="s">
        <v>37</v>
      </c>
      <c r="K16" s="164" t="s">
        <v>198</v>
      </c>
      <c r="L16" s="164" t="s">
        <v>274</v>
      </c>
      <c r="M16" s="164"/>
      <c r="N16" s="164"/>
      <c r="O16" s="167" t="s">
        <v>201</v>
      </c>
      <c r="P16" s="164" t="s">
        <v>202</v>
      </c>
      <c r="Q16" s="164" t="s">
        <v>275</v>
      </c>
    </row>
    <row r="17" spans="1:17" s="36" customFormat="1" ht="189" x14ac:dyDescent="0.25">
      <c r="A17" s="166" t="s">
        <v>276</v>
      </c>
      <c r="B17" s="164" t="s">
        <v>277</v>
      </c>
      <c r="C17" s="164" t="s">
        <v>272</v>
      </c>
      <c r="D17" s="168">
        <v>1071846.32</v>
      </c>
      <c r="E17" s="164"/>
      <c r="F17" s="164" t="s">
        <v>206</v>
      </c>
      <c r="G17" s="169" t="s">
        <v>273</v>
      </c>
      <c r="H17" s="169" t="s">
        <v>37</v>
      </c>
      <c r="I17" s="164" t="s">
        <v>33</v>
      </c>
      <c r="J17" s="164" t="s">
        <v>37</v>
      </c>
      <c r="K17" s="164" t="s">
        <v>198</v>
      </c>
      <c r="L17" s="164" t="s">
        <v>278</v>
      </c>
      <c r="M17" s="164"/>
      <c r="N17" s="164"/>
      <c r="O17" s="167" t="s">
        <v>201</v>
      </c>
      <c r="P17" s="164" t="s">
        <v>202</v>
      </c>
      <c r="Q17" s="164" t="s">
        <v>279</v>
      </c>
    </row>
    <row r="18" spans="1:17" s="36" customFormat="1" ht="110.25" x14ac:dyDescent="0.25">
      <c r="A18" s="166" t="s">
        <v>280</v>
      </c>
      <c r="B18" s="164" t="s">
        <v>281</v>
      </c>
      <c r="C18" s="164" t="s">
        <v>33</v>
      </c>
      <c r="D18" s="168">
        <v>36877.449999999997</v>
      </c>
      <c r="E18" s="164" t="s">
        <v>195</v>
      </c>
      <c r="F18" s="164" t="s">
        <v>206</v>
      </c>
      <c r="G18" s="169" t="s">
        <v>273</v>
      </c>
      <c r="H18" s="169">
        <v>2022</v>
      </c>
      <c r="I18" s="164" t="s">
        <v>250</v>
      </c>
      <c r="J18" s="164" t="s">
        <v>282</v>
      </c>
      <c r="K18" s="164" t="s">
        <v>283</v>
      </c>
      <c r="L18" s="164" t="s">
        <v>208</v>
      </c>
      <c r="M18" s="168" t="s">
        <v>284</v>
      </c>
      <c r="N18" s="164" t="s">
        <v>285</v>
      </c>
      <c r="O18" s="167" t="s">
        <v>201</v>
      </c>
      <c r="P18" s="164" t="s">
        <v>202</v>
      </c>
      <c r="Q18" s="164" t="s">
        <v>286</v>
      </c>
    </row>
    <row r="19" spans="1:17" s="36" customFormat="1" ht="63" x14ac:dyDescent="0.25">
      <c r="A19" s="166" t="s">
        <v>287</v>
      </c>
      <c r="B19" s="164" t="s">
        <v>281</v>
      </c>
      <c r="C19" s="164" t="s">
        <v>33</v>
      </c>
      <c r="D19" s="168">
        <v>26822.95</v>
      </c>
      <c r="E19" s="164"/>
      <c r="F19" s="164" t="s">
        <v>206</v>
      </c>
      <c r="G19" s="169" t="s">
        <v>288</v>
      </c>
      <c r="H19" s="169">
        <v>2022</v>
      </c>
      <c r="I19" s="164" t="s">
        <v>43</v>
      </c>
      <c r="J19" s="164" t="s">
        <v>282</v>
      </c>
      <c r="K19" s="164" t="s">
        <v>283</v>
      </c>
      <c r="L19" s="164" t="s">
        <v>289</v>
      </c>
      <c r="M19" s="168"/>
      <c r="N19" s="164"/>
      <c r="O19" s="167" t="s">
        <v>201</v>
      </c>
      <c r="P19" s="164" t="s">
        <v>202</v>
      </c>
      <c r="Q19" s="164" t="s">
        <v>290</v>
      </c>
    </row>
    <row r="20" spans="1:17" s="36" customFormat="1" ht="236.25" x14ac:dyDescent="0.25">
      <c r="A20" s="166" t="s">
        <v>291</v>
      </c>
      <c r="B20" s="164" t="s">
        <v>292</v>
      </c>
      <c r="C20" s="164" t="s">
        <v>33</v>
      </c>
      <c r="D20" s="167">
        <v>836626.77</v>
      </c>
      <c r="E20" s="164"/>
      <c r="F20" s="164" t="s">
        <v>206</v>
      </c>
      <c r="G20" s="169" t="s">
        <v>293</v>
      </c>
      <c r="H20" s="169">
        <v>2024</v>
      </c>
      <c r="I20" s="164" t="s">
        <v>294</v>
      </c>
      <c r="J20" s="164" t="s">
        <v>295</v>
      </c>
      <c r="K20" s="164" t="s">
        <v>198</v>
      </c>
      <c r="L20" s="164" t="s">
        <v>296</v>
      </c>
      <c r="M20" s="168"/>
      <c r="N20" s="164"/>
      <c r="O20" s="167" t="s">
        <v>201</v>
      </c>
      <c r="P20" s="164" t="s">
        <v>202</v>
      </c>
      <c r="Q20" s="164" t="s">
        <v>297</v>
      </c>
    </row>
    <row r="21" spans="1:17" s="36" customFormat="1" ht="78.75" x14ac:dyDescent="0.25">
      <c r="A21" s="166" t="s">
        <v>298</v>
      </c>
      <c r="B21" s="164" t="s">
        <v>299</v>
      </c>
      <c r="C21" s="164" t="s">
        <v>300</v>
      </c>
      <c r="D21" s="168">
        <v>3982924.4</v>
      </c>
      <c r="E21" s="164"/>
      <c r="F21" s="164" t="s">
        <v>301</v>
      </c>
      <c r="G21" s="169" t="s">
        <v>288</v>
      </c>
      <c r="H21" s="169">
        <v>2025</v>
      </c>
      <c r="I21" s="164" t="s">
        <v>43</v>
      </c>
      <c r="J21" s="164" t="s">
        <v>302</v>
      </c>
      <c r="K21" s="164" t="s">
        <v>303</v>
      </c>
      <c r="L21" s="164" t="s">
        <v>304</v>
      </c>
      <c r="M21" s="168"/>
      <c r="N21" s="164"/>
      <c r="O21" s="167" t="s">
        <v>201</v>
      </c>
      <c r="P21" s="164" t="s">
        <v>202</v>
      </c>
      <c r="Q21" s="164" t="s">
        <v>305</v>
      </c>
    </row>
    <row r="22" spans="1:17" s="36" customFormat="1" ht="78.75" x14ac:dyDescent="0.25">
      <c r="A22" s="166" t="s">
        <v>306</v>
      </c>
      <c r="B22" s="164" t="s">
        <v>299</v>
      </c>
      <c r="C22" s="164" t="s">
        <v>300</v>
      </c>
      <c r="D22" s="168">
        <v>767080.99</v>
      </c>
      <c r="E22" s="164"/>
      <c r="F22" s="164" t="s">
        <v>206</v>
      </c>
      <c r="G22" s="169">
        <v>2023</v>
      </c>
      <c r="H22" s="169">
        <v>2025</v>
      </c>
      <c r="I22" s="164" t="s">
        <v>37</v>
      </c>
      <c r="J22" s="164" t="s">
        <v>307</v>
      </c>
      <c r="K22" s="164" t="s">
        <v>37</v>
      </c>
      <c r="L22" s="164" t="s">
        <v>308</v>
      </c>
      <c r="M22" s="168"/>
      <c r="N22" s="164"/>
      <c r="O22" s="167" t="s">
        <v>201</v>
      </c>
      <c r="P22" s="164" t="s">
        <v>202</v>
      </c>
      <c r="Q22" s="164" t="s">
        <v>309</v>
      </c>
    </row>
    <row r="23" spans="1:17" s="36" customFormat="1" ht="110.25" x14ac:dyDescent="0.25">
      <c r="A23" s="166" t="s">
        <v>310</v>
      </c>
      <c r="B23" s="164" t="s">
        <v>311</v>
      </c>
      <c r="C23" s="164" t="s">
        <v>312</v>
      </c>
      <c r="D23" s="168">
        <v>161066.9</v>
      </c>
      <c r="E23" s="171" t="s">
        <v>313</v>
      </c>
      <c r="F23" s="164" t="s">
        <v>314</v>
      </c>
      <c r="G23" s="169" t="s">
        <v>288</v>
      </c>
      <c r="H23" s="169">
        <v>2022</v>
      </c>
      <c r="I23" s="164" t="s">
        <v>294</v>
      </c>
      <c r="J23" s="164" t="s">
        <v>315</v>
      </c>
      <c r="K23" s="164" t="s">
        <v>267</v>
      </c>
      <c r="L23" s="164" t="s">
        <v>316</v>
      </c>
      <c r="M23" s="168"/>
      <c r="N23" s="164"/>
      <c r="O23" s="167" t="s">
        <v>201</v>
      </c>
      <c r="P23" s="164" t="s">
        <v>202</v>
      </c>
      <c r="Q23" s="164" t="s">
        <v>317</v>
      </c>
    </row>
    <row r="24" spans="1:17" s="36" customFormat="1" ht="157.5" x14ac:dyDescent="0.25">
      <c r="A24" s="166" t="s">
        <v>318</v>
      </c>
      <c r="B24" s="164" t="s">
        <v>319</v>
      </c>
      <c r="C24" s="164" t="s">
        <v>312</v>
      </c>
      <c r="D24" s="168">
        <v>248357.36</v>
      </c>
      <c r="E24" s="164"/>
      <c r="F24" s="164" t="s">
        <v>320</v>
      </c>
      <c r="G24" s="164" t="s">
        <v>288</v>
      </c>
      <c r="H24" s="169">
        <v>2023</v>
      </c>
      <c r="I24" s="164" t="s">
        <v>43</v>
      </c>
      <c r="J24" s="164" t="s">
        <v>321</v>
      </c>
      <c r="K24" s="164" t="s">
        <v>267</v>
      </c>
      <c r="L24" s="164" t="s">
        <v>322</v>
      </c>
      <c r="M24" s="168"/>
      <c r="N24" s="164"/>
      <c r="O24" s="167" t="s">
        <v>201</v>
      </c>
      <c r="P24" s="164" t="s">
        <v>202</v>
      </c>
      <c r="Q24" s="164" t="s">
        <v>323</v>
      </c>
    </row>
    <row r="25" spans="1:17" s="36" customFormat="1" ht="157.5" x14ac:dyDescent="0.25">
      <c r="A25" s="166" t="s">
        <v>324</v>
      </c>
      <c r="B25" s="164" t="s">
        <v>325</v>
      </c>
      <c r="C25" s="164" t="s">
        <v>43</v>
      </c>
      <c r="D25" s="168">
        <v>288912.96000000002</v>
      </c>
      <c r="E25" s="164"/>
      <c r="F25" s="164" t="s">
        <v>320</v>
      </c>
      <c r="G25" s="164" t="s">
        <v>288</v>
      </c>
      <c r="H25" s="169">
        <v>2023</v>
      </c>
      <c r="I25" s="164" t="s">
        <v>43</v>
      </c>
      <c r="J25" s="164" t="s">
        <v>326</v>
      </c>
      <c r="K25" s="164" t="s">
        <v>267</v>
      </c>
      <c r="L25" s="164" t="s">
        <v>322</v>
      </c>
      <c r="M25" s="168"/>
      <c r="N25" s="164"/>
      <c r="O25" s="167" t="s">
        <v>201</v>
      </c>
      <c r="P25" s="164" t="s">
        <v>202</v>
      </c>
      <c r="Q25" s="164" t="s">
        <v>327</v>
      </c>
    </row>
    <row r="26" spans="1:17" s="36" customFormat="1" ht="252" x14ac:dyDescent="0.25">
      <c r="A26" s="166" t="s">
        <v>328</v>
      </c>
      <c r="B26" s="164" t="s">
        <v>329</v>
      </c>
      <c r="C26" s="164" t="s">
        <v>33</v>
      </c>
      <c r="D26" s="168">
        <v>145926.39999999999</v>
      </c>
      <c r="E26" s="164" t="s">
        <v>195</v>
      </c>
      <c r="F26" s="164" t="s">
        <v>206</v>
      </c>
      <c r="G26" s="169">
        <v>2020</v>
      </c>
      <c r="H26" s="169">
        <v>2024</v>
      </c>
      <c r="I26" s="164" t="str">
        <f>C26</f>
        <v>Строительство</v>
      </c>
      <c r="J26" s="164" t="s">
        <v>66</v>
      </c>
      <c r="K26" s="164" t="s">
        <v>330</v>
      </c>
      <c r="L26" s="164" t="s">
        <v>331</v>
      </c>
      <c r="M26" s="168" t="s">
        <v>332</v>
      </c>
      <c r="N26" s="167" t="s">
        <v>333</v>
      </c>
      <c r="O26" s="167" t="s">
        <v>201</v>
      </c>
      <c r="P26" s="164" t="s">
        <v>202</v>
      </c>
      <c r="Q26" s="167" t="s">
        <v>334</v>
      </c>
    </row>
    <row r="27" spans="1:17" s="36" customFormat="1" ht="110.25" x14ac:dyDescent="0.25">
      <c r="A27" s="166" t="s">
        <v>335</v>
      </c>
      <c r="B27" s="164" t="s">
        <v>336</v>
      </c>
      <c r="C27" s="164" t="s">
        <v>43</v>
      </c>
      <c r="D27" s="168">
        <v>280168.38</v>
      </c>
      <c r="E27" s="164"/>
      <c r="F27" s="164" t="s">
        <v>206</v>
      </c>
      <c r="G27" s="169" t="s">
        <v>288</v>
      </c>
      <c r="H27" s="169" t="s">
        <v>37</v>
      </c>
      <c r="I27" s="164" t="s">
        <v>337</v>
      </c>
      <c r="J27" s="164" t="s">
        <v>338</v>
      </c>
      <c r="K27" s="164" t="s">
        <v>303</v>
      </c>
      <c r="L27" s="164" t="s">
        <v>339</v>
      </c>
      <c r="M27" s="168"/>
      <c r="N27" s="167"/>
      <c r="O27" s="167" t="s">
        <v>201</v>
      </c>
      <c r="P27" s="164" t="s">
        <v>202</v>
      </c>
      <c r="Q27" s="167" t="s">
        <v>340</v>
      </c>
    </row>
    <row r="28" spans="1:17" s="36" customFormat="1" ht="204.75" x14ac:dyDescent="0.25">
      <c r="A28" s="166" t="s">
        <v>341</v>
      </c>
      <c r="B28" s="164" t="s">
        <v>342</v>
      </c>
      <c r="C28" s="164" t="s">
        <v>43</v>
      </c>
      <c r="D28" s="168">
        <v>36569.4</v>
      </c>
      <c r="E28" s="164"/>
      <c r="F28" s="164" t="s">
        <v>206</v>
      </c>
      <c r="G28" s="169" t="s">
        <v>37</v>
      </c>
      <c r="H28" s="169" t="s">
        <v>37</v>
      </c>
      <c r="I28" s="164" t="s">
        <v>37</v>
      </c>
      <c r="J28" s="164" t="s">
        <v>343</v>
      </c>
      <c r="K28" s="164" t="s">
        <v>37</v>
      </c>
      <c r="L28" s="164" t="s">
        <v>344</v>
      </c>
      <c r="M28" s="168"/>
      <c r="N28" s="167"/>
      <c r="O28" s="167" t="s">
        <v>201</v>
      </c>
      <c r="P28" s="164" t="s">
        <v>202</v>
      </c>
      <c r="Q28" s="167" t="s">
        <v>345</v>
      </c>
    </row>
    <row r="29" spans="1:17" s="36" customFormat="1" ht="220.5" x14ac:dyDescent="0.25">
      <c r="A29" s="166" t="s">
        <v>346</v>
      </c>
      <c r="B29" s="164" t="s">
        <v>347</v>
      </c>
      <c r="C29" s="164" t="s">
        <v>43</v>
      </c>
      <c r="D29" s="168">
        <v>28050.791799999999</v>
      </c>
      <c r="E29" s="164"/>
      <c r="F29" s="164" t="s">
        <v>206</v>
      </c>
      <c r="G29" s="169" t="s">
        <v>288</v>
      </c>
      <c r="H29" s="169">
        <v>2022</v>
      </c>
      <c r="I29" s="164" t="s">
        <v>43</v>
      </c>
      <c r="J29" s="164" t="s">
        <v>348</v>
      </c>
      <c r="K29" s="164" t="s">
        <v>267</v>
      </c>
      <c r="L29" s="164" t="s">
        <v>349</v>
      </c>
      <c r="M29" s="168"/>
      <c r="N29" s="167"/>
      <c r="O29" s="167" t="s">
        <v>201</v>
      </c>
      <c r="P29" s="164" t="s">
        <v>202</v>
      </c>
      <c r="Q29" s="167" t="s">
        <v>350</v>
      </c>
    </row>
    <row r="30" spans="1:17" s="36" customFormat="1" ht="204.75" x14ac:dyDescent="0.25">
      <c r="A30" s="166" t="s">
        <v>351</v>
      </c>
      <c r="B30" s="164" t="s">
        <v>347</v>
      </c>
      <c r="C30" s="164" t="s">
        <v>43</v>
      </c>
      <c r="D30" s="168">
        <v>14002.785</v>
      </c>
      <c r="E30" s="164"/>
      <c r="F30" s="164" t="s">
        <v>206</v>
      </c>
      <c r="G30" s="169" t="s">
        <v>288</v>
      </c>
      <c r="H30" s="169">
        <v>2022</v>
      </c>
      <c r="I30" s="164" t="s">
        <v>43</v>
      </c>
      <c r="J30" s="164" t="s">
        <v>352</v>
      </c>
      <c r="K30" s="164" t="s">
        <v>267</v>
      </c>
      <c r="L30" s="164" t="s">
        <v>349</v>
      </c>
      <c r="M30" s="168"/>
      <c r="N30" s="167"/>
      <c r="O30" s="167" t="s">
        <v>201</v>
      </c>
      <c r="P30" s="164" t="s">
        <v>202</v>
      </c>
      <c r="Q30" s="167" t="s">
        <v>353</v>
      </c>
    </row>
    <row r="31" spans="1:17" s="36" customFormat="1" ht="220.5" x14ac:dyDescent="0.25">
      <c r="A31" s="166" t="s">
        <v>354</v>
      </c>
      <c r="B31" s="164" t="s">
        <v>347</v>
      </c>
      <c r="C31" s="164" t="s">
        <v>43</v>
      </c>
      <c r="D31" s="168">
        <v>10239.268410000001</v>
      </c>
      <c r="E31" s="164"/>
      <c r="F31" s="164" t="s">
        <v>206</v>
      </c>
      <c r="G31" s="169" t="s">
        <v>288</v>
      </c>
      <c r="H31" s="169">
        <v>2022</v>
      </c>
      <c r="I31" s="164" t="s">
        <v>43</v>
      </c>
      <c r="J31" s="164" t="s">
        <v>352</v>
      </c>
      <c r="K31" s="164" t="s">
        <v>267</v>
      </c>
      <c r="L31" s="164" t="s">
        <v>349</v>
      </c>
      <c r="M31" s="168"/>
      <c r="N31" s="167"/>
      <c r="O31" s="167" t="s">
        <v>201</v>
      </c>
      <c r="P31" s="164" t="s">
        <v>202</v>
      </c>
      <c r="Q31" s="167" t="s">
        <v>355</v>
      </c>
    </row>
    <row r="32" spans="1:17" s="36" customFormat="1" ht="173.25" x14ac:dyDescent="0.25">
      <c r="A32" s="166" t="s">
        <v>356</v>
      </c>
      <c r="B32" s="164" t="s">
        <v>347</v>
      </c>
      <c r="C32" s="164" t="s">
        <v>43</v>
      </c>
      <c r="D32" s="168">
        <v>17966.253339999999</v>
      </c>
      <c r="E32" s="164"/>
      <c r="F32" s="164" t="s">
        <v>206</v>
      </c>
      <c r="G32" s="169" t="s">
        <v>288</v>
      </c>
      <c r="H32" s="169">
        <v>2022</v>
      </c>
      <c r="I32" s="164" t="s">
        <v>43</v>
      </c>
      <c r="J32" s="164" t="s">
        <v>357</v>
      </c>
      <c r="K32" s="164" t="s">
        <v>267</v>
      </c>
      <c r="L32" s="164" t="s">
        <v>349</v>
      </c>
      <c r="M32" s="168"/>
      <c r="N32" s="167"/>
      <c r="O32" s="167" t="s">
        <v>201</v>
      </c>
      <c r="P32" s="164" t="s">
        <v>202</v>
      </c>
      <c r="Q32" s="167" t="s">
        <v>358</v>
      </c>
    </row>
    <row r="33" spans="1:17" s="36" customFormat="1" ht="63" x14ac:dyDescent="0.25">
      <c r="A33" s="166" t="s">
        <v>359</v>
      </c>
      <c r="B33" s="164" t="s">
        <v>360</v>
      </c>
      <c r="C33" s="164" t="s">
        <v>361</v>
      </c>
      <c r="D33" s="168">
        <v>79992</v>
      </c>
      <c r="E33" s="164"/>
      <c r="F33" s="164" t="s">
        <v>206</v>
      </c>
      <c r="G33" s="169">
        <v>2020</v>
      </c>
      <c r="H33" s="169">
        <v>2021</v>
      </c>
      <c r="I33" s="164" t="s">
        <v>362</v>
      </c>
      <c r="J33" s="164" t="s">
        <v>363</v>
      </c>
      <c r="K33" s="164" t="s">
        <v>37</v>
      </c>
      <c r="L33" s="164" t="s">
        <v>364</v>
      </c>
      <c r="M33" s="168"/>
      <c r="N33" s="167"/>
      <c r="O33" s="167" t="s">
        <v>201</v>
      </c>
      <c r="P33" s="164" t="s">
        <v>202</v>
      </c>
      <c r="Q33" s="167" t="s">
        <v>345</v>
      </c>
    </row>
    <row r="34" spans="1:17" s="36" customFormat="1" ht="283.5" x14ac:dyDescent="0.25">
      <c r="A34" s="166" t="s">
        <v>365</v>
      </c>
      <c r="B34" s="164" t="s">
        <v>366</v>
      </c>
      <c r="C34" s="164" t="s">
        <v>43</v>
      </c>
      <c r="D34" s="168">
        <v>2305559.29</v>
      </c>
      <c r="E34" s="164" t="s">
        <v>195</v>
      </c>
      <c r="F34" s="164" t="s">
        <v>206</v>
      </c>
      <c r="G34" s="169">
        <v>2019</v>
      </c>
      <c r="H34" s="169" t="s">
        <v>37</v>
      </c>
      <c r="I34" s="164" t="str">
        <f>C34</f>
        <v>Проектирование</v>
      </c>
      <c r="J34" s="164" t="s">
        <v>367</v>
      </c>
      <c r="K34" s="164" t="s">
        <v>303</v>
      </c>
      <c r="L34" s="164" t="s">
        <v>368</v>
      </c>
      <c r="M34" s="168" t="s">
        <v>369</v>
      </c>
      <c r="N34" s="167" t="s">
        <v>370</v>
      </c>
      <c r="O34" s="167" t="s">
        <v>201</v>
      </c>
      <c r="P34" s="164" t="s">
        <v>202</v>
      </c>
      <c r="Q34" s="167" t="s">
        <v>371</v>
      </c>
    </row>
    <row r="35" spans="1:17" s="36" customFormat="1" ht="204.75" x14ac:dyDescent="0.25">
      <c r="A35" s="166" t="s">
        <v>372</v>
      </c>
      <c r="B35" s="164" t="s">
        <v>342</v>
      </c>
      <c r="C35" s="164" t="s">
        <v>142</v>
      </c>
      <c r="D35" s="168">
        <v>956244.99</v>
      </c>
      <c r="E35" s="164"/>
      <c r="F35" s="164" t="s">
        <v>320</v>
      </c>
      <c r="G35" s="169" t="s">
        <v>373</v>
      </c>
      <c r="H35" s="169">
        <v>2024</v>
      </c>
      <c r="I35" s="164" t="s">
        <v>43</v>
      </c>
      <c r="J35" s="164" t="s">
        <v>374</v>
      </c>
      <c r="K35" s="164" t="s">
        <v>267</v>
      </c>
      <c r="L35" s="164" t="s">
        <v>375</v>
      </c>
      <c r="M35" s="168"/>
      <c r="N35" s="167"/>
      <c r="O35" s="167" t="s">
        <v>201</v>
      </c>
      <c r="P35" s="164" t="s">
        <v>202</v>
      </c>
      <c r="Q35" s="167" t="s">
        <v>376</v>
      </c>
    </row>
    <row r="36" spans="1:17" s="36" customFormat="1" ht="31.5" x14ac:dyDescent="0.25">
      <c r="A36" s="166" t="s">
        <v>377</v>
      </c>
      <c r="B36" s="164"/>
      <c r="C36" s="164"/>
      <c r="D36" s="168"/>
      <c r="E36" s="164"/>
      <c r="F36" s="164"/>
      <c r="G36" s="169"/>
      <c r="H36" s="169"/>
      <c r="I36" s="164"/>
      <c r="J36" s="164"/>
      <c r="K36" s="164"/>
      <c r="L36" s="164"/>
      <c r="M36" s="168"/>
      <c r="N36" s="167"/>
      <c r="O36" s="167"/>
      <c r="P36" s="164"/>
      <c r="Q36" s="167"/>
    </row>
    <row r="37" spans="1:17" s="36" customFormat="1" ht="204.75" x14ac:dyDescent="0.25">
      <c r="A37" s="166" t="s">
        <v>378</v>
      </c>
      <c r="B37" s="164" t="s">
        <v>379</v>
      </c>
      <c r="C37" s="164" t="s">
        <v>312</v>
      </c>
      <c r="D37" s="168">
        <v>1105.83105</v>
      </c>
      <c r="E37" s="164"/>
      <c r="F37" s="164" t="s">
        <v>206</v>
      </c>
      <c r="G37" s="169">
        <v>2020</v>
      </c>
      <c r="H37" s="169">
        <v>2020</v>
      </c>
      <c r="I37" s="164" t="s">
        <v>43</v>
      </c>
      <c r="J37" s="164" t="s">
        <v>380</v>
      </c>
      <c r="K37" s="164" t="s">
        <v>303</v>
      </c>
      <c r="L37" s="164" t="s">
        <v>381</v>
      </c>
      <c r="M37" s="168"/>
      <c r="N37" s="167"/>
      <c r="O37" s="167" t="s">
        <v>201</v>
      </c>
      <c r="P37" s="164" t="s">
        <v>202</v>
      </c>
      <c r="Q37" s="167" t="s">
        <v>376</v>
      </c>
    </row>
    <row r="38" spans="1:17" s="36" customFormat="1" ht="94.5" x14ac:dyDescent="0.25">
      <c r="A38" s="166" t="s">
        <v>382</v>
      </c>
      <c r="B38" s="164" t="s">
        <v>383</v>
      </c>
      <c r="C38" s="164" t="s">
        <v>43</v>
      </c>
      <c r="D38" s="168">
        <v>2013693.28</v>
      </c>
      <c r="E38" s="164"/>
      <c r="F38" s="164" t="s">
        <v>320</v>
      </c>
      <c r="G38" s="169" t="s">
        <v>288</v>
      </c>
      <c r="H38" s="169">
        <v>2024</v>
      </c>
      <c r="I38" s="164" t="s">
        <v>43</v>
      </c>
      <c r="J38" s="164" t="s">
        <v>384</v>
      </c>
      <c r="K38" s="164" t="s">
        <v>267</v>
      </c>
      <c r="L38" s="164" t="s">
        <v>385</v>
      </c>
      <c r="M38" s="168"/>
      <c r="N38" s="167"/>
      <c r="O38" s="167" t="s">
        <v>201</v>
      </c>
      <c r="P38" s="164" t="s">
        <v>202</v>
      </c>
      <c r="Q38" s="167" t="s">
        <v>386</v>
      </c>
    </row>
    <row r="39" spans="1:17" s="36" customFormat="1" ht="189" x14ac:dyDescent="0.25">
      <c r="A39" s="166" t="s">
        <v>387</v>
      </c>
      <c r="B39" s="164" t="s">
        <v>388</v>
      </c>
      <c r="C39" s="164" t="s">
        <v>142</v>
      </c>
      <c r="D39" s="168">
        <v>106045.72</v>
      </c>
      <c r="E39" s="164"/>
      <c r="F39" s="164" t="s">
        <v>206</v>
      </c>
      <c r="G39" s="169">
        <v>2020</v>
      </c>
      <c r="H39" s="169" t="s">
        <v>37</v>
      </c>
      <c r="I39" s="164" t="s">
        <v>43</v>
      </c>
      <c r="J39" s="164" t="s">
        <v>389</v>
      </c>
      <c r="K39" s="164" t="s">
        <v>303</v>
      </c>
      <c r="L39" s="164" t="s">
        <v>390</v>
      </c>
      <c r="M39" s="168"/>
      <c r="N39" s="167"/>
      <c r="O39" s="167" t="s">
        <v>201</v>
      </c>
      <c r="P39" s="164" t="s">
        <v>202</v>
      </c>
      <c r="Q39" s="167" t="s">
        <v>391</v>
      </c>
    </row>
    <row r="40" spans="1:17" s="36" customFormat="1" ht="110.25" x14ac:dyDescent="0.25">
      <c r="A40" s="166" t="s">
        <v>392</v>
      </c>
      <c r="B40" s="164" t="s">
        <v>393</v>
      </c>
      <c r="C40" s="164" t="s">
        <v>394</v>
      </c>
      <c r="D40" s="168">
        <v>151694.15</v>
      </c>
      <c r="E40" s="164"/>
      <c r="F40" s="164" t="s">
        <v>206</v>
      </c>
      <c r="G40" s="169">
        <v>2020</v>
      </c>
      <c r="H40" s="169" t="s">
        <v>37</v>
      </c>
      <c r="I40" s="164" t="s">
        <v>43</v>
      </c>
      <c r="J40" s="164" t="s">
        <v>395</v>
      </c>
      <c r="K40" s="164" t="s">
        <v>303</v>
      </c>
      <c r="L40" s="164" t="s">
        <v>396</v>
      </c>
      <c r="M40" s="168"/>
      <c r="N40" s="167"/>
      <c r="O40" s="167" t="s">
        <v>201</v>
      </c>
      <c r="P40" s="164" t="s">
        <v>202</v>
      </c>
      <c r="Q40" s="167" t="s">
        <v>397</v>
      </c>
    </row>
    <row r="41" spans="1:17" s="36" customFormat="1" ht="204.75" x14ac:dyDescent="0.25">
      <c r="A41" s="166" t="s">
        <v>398</v>
      </c>
      <c r="B41" s="164" t="s">
        <v>399</v>
      </c>
      <c r="C41" s="164" t="s">
        <v>312</v>
      </c>
      <c r="D41" s="168">
        <v>1183672.3</v>
      </c>
      <c r="E41" s="171" t="s">
        <v>313</v>
      </c>
      <c r="F41" s="164" t="s">
        <v>206</v>
      </c>
      <c r="G41" s="169">
        <v>2021</v>
      </c>
      <c r="H41" s="169" t="s">
        <v>37</v>
      </c>
      <c r="I41" s="164" t="s">
        <v>43</v>
      </c>
      <c r="J41" s="164" t="s">
        <v>400</v>
      </c>
      <c r="K41" s="164" t="s">
        <v>303</v>
      </c>
      <c r="L41" s="164" t="s">
        <v>375</v>
      </c>
      <c r="M41" s="168"/>
      <c r="N41" s="167"/>
      <c r="O41" s="167" t="s">
        <v>201</v>
      </c>
      <c r="P41" s="164" t="s">
        <v>202</v>
      </c>
      <c r="Q41" s="167" t="s">
        <v>401</v>
      </c>
    </row>
    <row r="42" spans="1:17" s="36" customFormat="1" ht="204.75" x14ac:dyDescent="0.25">
      <c r="A42" s="166" t="s">
        <v>402</v>
      </c>
      <c r="B42" s="164" t="s">
        <v>403</v>
      </c>
      <c r="C42" s="164" t="s">
        <v>394</v>
      </c>
      <c r="D42" s="168">
        <v>553084.73</v>
      </c>
      <c r="E42" s="171" t="s">
        <v>313</v>
      </c>
      <c r="F42" s="164" t="s">
        <v>206</v>
      </c>
      <c r="G42" s="169">
        <v>2019</v>
      </c>
      <c r="H42" s="169" t="s">
        <v>37</v>
      </c>
      <c r="I42" s="164" t="s">
        <v>43</v>
      </c>
      <c r="J42" s="164" t="s">
        <v>404</v>
      </c>
      <c r="K42" s="164" t="s">
        <v>303</v>
      </c>
      <c r="L42" s="164" t="s">
        <v>199</v>
      </c>
      <c r="M42" s="168"/>
      <c r="N42" s="167"/>
      <c r="O42" s="167" t="s">
        <v>201</v>
      </c>
      <c r="P42" s="164" t="s">
        <v>202</v>
      </c>
      <c r="Q42" s="167" t="s">
        <v>405</v>
      </c>
    </row>
    <row r="43" spans="1:17" s="36" customFormat="1" ht="204.75" x14ac:dyDescent="0.25">
      <c r="A43" s="166" t="s">
        <v>406</v>
      </c>
      <c r="B43" s="164" t="s">
        <v>407</v>
      </c>
      <c r="C43" s="164" t="s">
        <v>394</v>
      </c>
      <c r="D43" s="168">
        <v>1034563.15</v>
      </c>
      <c r="E43" s="171" t="s">
        <v>313</v>
      </c>
      <c r="F43" s="164" t="s">
        <v>320</v>
      </c>
      <c r="G43" s="169">
        <v>2020</v>
      </c>
      <c r="H43" s="169">
        <v>2023</v>
      </c>
      <c r="I43" s="164" t="s">
        <v>43</v>
      </c>
      <c r="J43" s="164" t="s">
        <v>408</v>
      </c>
      <c r="K43" s="164" t="s">
        <v>267</v>
      </c>
      <c r="L43" s="164" t="s">
        <v>409</v>
      </c>
      <c r="M43" s="168"/>
      <c r="N43" s="167"/>
      <c r="O43" s="167" t="s">
        <v>201</v>
      </c>
      <c r="P43" s="164" t="s">
        <v>202</v>
      </c>
      <c r="Q43" s="167" t="s">
        <v>410</v>
      </c>
    </row>
    <row r="44" spans="1:17" s="36" customFormat="1" ht="204.75" x14ac:dyDescent="0.25">
      <c r="A44" s="166" t="s">
        <v>411</v>
      </c>
      <c r="B44" s="164" t="s">
        <v>399</v>
      </c>
      <c r="C44" s="164" t="s">
        <v>394</v>
      </c>
      <c r="D44" s="168">
        <v>161944.95000000001</v>
      </c>
      <c r="E44" s="171" t="s">
        <v>313</v>
      </c>
      <c r="F44" s="164" t="s">
        <v>206</v>
      </c>
      <c r="G44" s="169" t="s">
        <v>37</v>
      </c>
      <c r="H44" s="169" t="s">
        <v>37</v>
      </c>
      <c r="I44" s="164" t="s">
        <v>37</v>
      </c>
      <c r="J44" s="164" t="s">
        <v>37</v>
      </c>
      <c r="K44" s="164" t="s">
        <v>37</v>
      </c>
      <c r="L44" s="164" t="s">
        <v>199</v>
      </c>
      <c r="M44" s="168"/>
      <c r="N44" s="167"/>
      <c r="O44" s="167" t="s">
        <v>201</v>
      </c>
      <c r="P44" s="164" t="s">
        <v>202</v>
      </c>
      <c r="Q44" s="167" t="s">
        <v>345</v>
      </c>
    </row>
    <row r="45" spans="1:17" s="36" customFormat="1" ht="204.75" x14ac:dyDescent="0.25">
      <c r="A45" s="166" t="s">
        <v>412</v>
      </c>
      <c r="B45" s="164" t="s">
        <v>413</v>
      </c>
      <c r="C45" s="164" t="s">
        <v>394</v>
      </c>
      <c r="D45" s="168">
        <v>939827.67</v>
      </c>
      <c r="E45" s="171" t="s">
        <v>313</v>
      </c>
      <c r="F45" s="164" t="s">
        <v>206</v>
      </c>
      <c r="G45" s="169">
        <v>2021</v>
      </c>
      <c r="H45" s="169" t="s">
        <v>37</v>
      </c>
      <c r="I45" s="164" t="s">
        <v>43</v>
      </c>
      <c r="J45" s="164" t="s">
        <v>400</v>
      </c>
      <c r="K45" s="164" t="s">
        <v>303</v>
      </c>
      <c r="L45" s="164" t="s">
        <v>375</v>
      </c>
      <c r="M45" s="168"/>
      <c r="N45" s="167"/>
      <c r="O45" s="167" t="s">
        <v>201</v>
      </c>
      <c r="P45" s="164" t="s">
        <v>202</v>
      </c>
      <c r="Q45" s="167" t="s">
        <v>414</v>
      </c>
    </row>
    <row r="46" spans="1:17" s="36" customFormat="1" ht="252" x14ac:dyDescent="0.25">
      <c r="A46" s="166" t="s">
        <v>415</v>
      </c>
      <c r="B46" s="164" t="s">
        <v>416</v>
      </c>
      <c r="C46" s="164" t="s">
        <v>312</v>
      </c>
      <c r="D46" s="168">
        <v>341702.30252999999</v>
      </c>
      <c r="E46" s="164"/>
      <c r="F46" s="164" t="s">
        <v>206</v>
      </c>
      <c r="G46" s="169">
        <v>2021</v>
      </c>
      <c r="H46" s="169" t="s">
        <v>37</v>
      </c>
      <c r="I46" s="164" t="s">
        <v>417</v>
      </c>
      <c r="J46" s="164" t="s">
        <v>400</v>
      </c>
      <c r="K46" s="164" t="s">
        <v>417</v>
      </c>
      <c r="L46" s="164" t="s">
        <v>418</v>
      </c>
      <c r="M46" s="168"/>
      <c r="N46" s="167"/>
      <c r="O46" s="167" t="s">
        <v>201</v>
      </c>
      <c r="P46" s="164" t="s">
        <v>202</v>
      </c>
      <c r="Q46" s="164" t="s">
        <v>252</v>
      </c>
    </row>
    <row r="47" spans="1:17" s="36" customFormat="1" ht="204.75" x14ac:dyDescent="0.25">
      <c r="A47" s="166" t="s">
        <v>419</v>
      </c>
      <c r="B47" s="164" t="s">
        <v>399</v>
      </c>
      <c r="C47" s="164" t="s">
        <v>312</v>
      </c>
      <c r="D47" s="168">
        <v>156435.28618</v>
      </c>
      <c r="E47" s="164" t="s">
        <v>313</v>
      </c>
      <c r="F47" s="164" t="s">
        <v>206</v>
      </c>
      <c r="G47" s="169">
        <v>2021</v>
      </c>
      <c r="H47" s="169" t="s">
        <v>37</v>
      </c>
      <c r="I47" s="164" t="s">
        <v>43</v>
      </c>
      <c r="J47" s="164" t="s">
        <v>420</v>
      </c>
      <c r="K47" s="164" t="s">
        <v>267</v>
      </c>
      <c r="L47" s="164" t="s">
        <v>199</v>
      </c>
      <c r="M47" s="168"/>
      <c r="N47" s="167"/>
      <c r="O47" s="167" t="s">
        <v>201</v>
      </c>
      <c r="P47" s="164" t="s">
        <v>202</v>
      </c>
      <c r="Q47" s="167" t="s">
        <v>421</v>
      </c>
    </row>
    <row r="48" spans="1:17" s="36" customFormat="1" ht="204.75" x14ac:dyDescent="0.25">
      <c r="A48" s="166" t="s">
        <v>422</v>
      </c>
      <c r="B48" s="164" t="s">
        <v>423</v>
      </c>
      <c r="C48" s="164" t="s">
        <v>66</v>
      </c>
      <c r="D48" s="168">
        <v>3639144.99</v>
      </c>
      <c r="E48" s="164"/>
      <c r="F48" s="164" t="s">
        <v>206</v>
      </c>
      <c r="G48" s="169" t="s">
        <v>37</v>
      </c>
      <c r="H48" s="169" t="s">
        <v>37</v>
      </c>
      <c r="I48" s="164" t="s">
        <v>37</v>
      </c>
      <c r="J48" s="164" t="s">
        <v>37</v>
      </c>
      <c r="K48" s="164" t="s">
        <v>37</v>
      </c>
      <c r="L48" s="164" t="s">
        <v>375</v>
      </c>
      <c r="M48" s="168"/>
      <c r="N48" s="167"/>
      <c r="O48" s="167" t="s">
        <v>201</v>
      </c>
      <c r="P48" s="164" t="s">
        <v>202</v>
      </c>
      <c r="Q48" s="167" t="s">
        <v>424</v>
      </c>
    </row>
    <row r="49" spans="1:17" s="36" customFormat="1" ht="204.75" x14ac:dyDescent="0.25">
      <c r="A49" s="166" t="s">
        <v>425</v>
      </c>
      <c r="B49" s="164" t="s">
        <v>423</v>
      </c>
      <c r="C49" s="164" t="s">
        <v>66</v>
      </c>
      <c r="D49" s="168">
        <v>411869.04</v>
      </c>
      <c r="E49" s="164"/>
      <c r="F49" s="164" t="s">
        <v>206</v>
      </c>
      <c r="G49" s="169">
        <v>2022</v>
      </c>
      <c r="H49" s="169" t="s">
        <v>37</v>
      </c>
      <c r="I49" s="164" t="s">
        <v>37</v>
      </c>
      <c r="J49" s="164" t="s">
        <v>426</v>
      </c>
      <c r="K49" s="164" t="s">
        <v>37</v>
      </c>
      <c r="L49" s="164" t="s">
        <v>375</v>
      </c>
      <c r="M49" s="168"/>
      <c r="N49" s="167"/>
      <c r="O49" s="167" t="s">
        <v>201</v>
      </c>
      <c r="P49" s="164" t="s">
        <v>202</v>
      </c>
      <c r="Q49" s="167" t="s">
        <v>427</v>
      </c>
    </row>
    <row r="50" spans="1:17" s="36" customFormat="1" ht="173.25" x14ac:dyDescent="0.25">
      <c r="A50" s="166" t="s">
        <v>428</v>
      </c>
      <c r="B50" s="164" t="s">
        <v>429</v>
      </c>
      <c r="C50" s="164" t="s">
        <v>312</v>
      </c>
      <c r="D50" s="168">
        <v>1616890.18</v>
      </c>
      <c r="E50" s="164"/>
      <c r="F50" s="164" t="s">
        <v>206</v>
      </c>
      <c r="G50" s="169" t="s">
        <v>37</v>
      </c>
      <c r="H50" s="169" t="s">
        <v>37</v>
      </c>
      <c r="I50" s="164" t="s">
        <v>37</v>
      </c>
      <c r="J50" s="164" t="s">
        <v>37</v>
      </c>
      <c r="K50" s="164" t="s">
        <v>37</v>
      </c>
      <c r="L50" s="164" t="s">
        <v>430</v>
      </c>
      <c r="M50" s="168"/>
      <c r="N50" s="167"/>
      <c r="O50" s="167" t="s">
        <v>201</v>
      </c>
      <c r="P50" s="164" t="s">
        <v>202</v>
      </c>
      <c r="Q50" s="167" t="s">
        <v>431</v>
      </c>
    </row>
    <row r="51" spans="1:17" s="36" customFormat="1" ht="204.75" x14ac:dyDescent="0.25">
      <c r="A51" s="166" t="s">
        <v>432</v>
      </c>
      <c r="B51" s="164" t="s">
        <v>423</v>
      </c>
      <c r="C51" s="164" t="s">
        <v>312</v>
      </c>
      <c r="D51" s="168">
        <v>623831.30000000005</v>
      </c>
      <c r="E51" s="164"/>
      <c r="F51" s="164" t="s">
        <v>206</v>
      </c>
      <c r="G51" s="169" t="s">
        <v>37</v>
      </c>
      <c r="H51" s="169" t="s">
        <v>37</v>
      </c>
      <c r="I51" s="164" t="s">
        <v>37</v>
      </c>
      <c r="J51" s="164" t="s">
        <v>37</v>
      </c>
      <c r="K51" s="164" t="s">
        <v>37</v>
      </c>
      <c r="L51" s="164" t="s">
        <v>375</v>
      </c>
      <c r="M51" s="168"/>
      <c r="N51" s="167"/>
      <c r="O51" s="167" t="s">
        <v>201</v>
      </c>
      <c r="P51" s="164" t="s">
        <v>202</v>
      </c>
      <c r="Q51" s="167" t="s">
        <v>433</v>
      </c>
    </row>
    <row r="52" spans="1:17" s="36" customFormat="1" ht="204.75" x14ac:dyDescent="0.25">
      <c r="A52" s="166" t="s">
        <v>434</v>
      </c>
      <c r="B52" s="164" t="s">
        <v>423</v>
      </c>
      <c r="C52" s="164" t="s">
        <v>312</v>
      </c>
      <c r="D52" s="168">
        <v>507965.28</v>
      </c>
      <c r="E52" s="164"/>
      <c r="F52" s="164" t="s">
        <v>206</v>
      </c>
      <c r="G52" s="169" t="s">
        <v>37</v>
      </c>
      <c r="H52" s="169" t="s">
        <v>37</v>
      </c>
      <c r="I52" s="164" t="s">
        <v>37</v>
      </c>
      <c r="J52" s="164" t="s">
        <v>37</v>
      </c>
      <c r="K52" s="164" t="s">
        <v>37</v>
      </c>
      <c r="L52" s="164" t="s">
        <v>375</v>
      </c>
      <c r="M52" s="168"/>
      <c r="N52" s="167"/>
      <c r="O52" s="167" t="s">
        <v>435</v>
      </c>
      <c r="P52" s="164" t="s">
        <v>202</v>
      </c>
      <c r="Q52" s="167" t="s">
        <v>436</v>
      </c>
    </row>
    <row r="53" spans="1:17" s="36" customFormat="1" ht="204.75" x14ac:dyDescent="0.25">
      <c r="A53" s="166" t="s">
        <v>437</v>
      </c>
      <c r="B53" s="164" t="s">
        <v>423</v>
      </c>
      <c r="C53" s="164" t="s">
        <v>312</v>
      </c>
      <c r="D53" s="168">
        <v>931267.06379000004</v>
      </c>
      <c r="E53" s="164" t="s">
        <v>313</v>
      </c>
      <c r="F53" s="164" t="s">
        <v>206</v>
      </c>
      <c r="G53" s="169">
        <v>2022</v>
      </c>
      <c r="H53" s="169" t="s">
        <v>37</v>
      </c>
      <c r="I53" s="164" t="s">
        <v>43</v>
      </c>
      <c r="J53" s="164" t="s">
        <v>438</v>
      </c>
      <c r="K53" s="164" t="s">
        <v>303</v>
      </c>
      <c r="L53" s="164" t="s">
        <v>375</v>
      </c>
      <c r="M53" s="168"/>
      <c r="N53" s="167"/>
      <c r="O53" s="167" t="s">
        <v>435</v>
      </c>
      <c r="P53" s="164" t="s">
        <v>202</v>
      </c>
      <c r="Q53" s="167" t="s">
        <v>439</v>
      </c>
    </row>
    <row r="54" spans="1:17" s="36" customFormat="1" ht="236.25" x14ac:dyDescent="0.25">
      <c r="A54" s="166" t="s">
        <v>440</v>
      </c>
      <c r="B54" s="164" t="s">
        <v>441</v>
      </c>
      <c r="C54" s="164" t="s">
        <v>312</v>
      </c>
      <c r="D54" s="168">
        <v>13493.26</v>
      </c>
      <c r="E54" s="164"/>
      <c r="F54" s="164" t="s">
        <v>206</v>
      </c>
      <c r="G54" s="169">
        <v>2022</v>
      </c>
      <c r="H54" s="169">
        <v>2023</v>
      </c>
      <c r="I54" s="164" t="s">
        <v>43</v>
      </c>
      <c r="J54" s="164" t="s">
        <v>442</v>
      </c>
      <c r="K54" s="169" t="s">
        <v>267</v>
      </c>
      <c r="L54" s="164" t="s">
        <v>443</v>
      </c>
      <c r="M54" s="168"/>
      <c r="N54" s="167"/>
      <c r="O54" s="167" t="s">
        <v>201</v>
      </c>
      <c r="P54" s="164" t="s">
        <v>202</v>
      </c>
      <c r="Q54" s="167" t="s">
        <v>345</v>
      </c>
    </row>
    <row r="55" spans="1:17" s="36" customFormat="1" ht="141.75" x14ac:dyDescent="0.25">
      <c r="A55" s="166" t="s">
        <v>444</v>
      </c>
      <c r="B55" s="164" t="s">
        <v>441</v>
      </c>
      <c r="C55" s="164" t="s">
        <v>312</v>
      </c>
      <c r="D55" s="168">
        <v>5146.26</v>
      </c>
      <c r="E55" s="164"/>
      <c r="F55" s="164" t="s">
        <v>206</v>
      </c>
      <c r="G55" s="169">
        <v>2022</v>
      </c>
      <c r="H55" s="169">
        <v>2023</v>
      </c>
      <c r="I55" s="164" t="s">
        <v>43</v>
      </c>
      <c r="J55" s="164" t="s">
        <v>445</v>
      </c>
      <c r="K55" s="169" t="s">
        <v>267</v>
      </c>
      <c r="L55" s="164" t="s">
        <v>446</v>
      </c>
      <c r="M55" s="168"/>
      <c r="N55" s="167"/>
      <c r="O55" s="167" t="s">
        <v>201</v>
      </c>
      <c r="P55" s="164" t="s">
        <v>202</v>
      </c>
      <c r="Q55" s="167" t="s">
        <v>345</v>
      </c>
    </row>
    <row r="56" spans="1:17" s="36" customFormat="1" ht="189" x14ac:dyDescent="0.25">
      <c r="A56" s="166" t="s">
        <v>447</v>
      </c>
      <c r="B56" s="164" t="s">
        <v>388</v>
      </c>
      <c r="C56" s="164" t="s">
        <v>142</v>
      </c>
      <c r="D56" s="168">
        <v>4649.74</v>
      </c>
      <c r="E56" s="164"/>
      <c r="F56" s="164" t="s">
        <v>206</v>
      </c>
      <c r="G56" s="169" t="s">
        <v>37</v>
      </c>
      <c r="H56" s="169" t="s">
        <v>37</v>
      </c>
      <c r="I56" s="169" t="s">
        <v>37</v>
      </c>
      <c r="J56" s="164" t="s">
        <v>37</v>
      </c>
      <c r="K56" s="169" t="s">
        <v>37</v>
      </c>
      <c r="L56" s="164" t="s">
        <v>446</v>
      </c>
      <c r="M56" s="168"/>
      <c r="N56" s="167"/>
      <c r="O56" s="167" t="s">
        <v>201</v>
      </c>
      <c r="P56" s="164" t="s">
        <v>202</v>
      </c>
      <c r="Q56" s="167" t="s">
        <v>345</v>
      </c>
    </row>
    <row r="57" spans="1:17" s="36" customFormat="1" ht="236.25" x14ac:dyDescent="0.25">
      <c r="A57" s="166" t="s">
        <v>448</v>
      </c>
      <c r="B57" s="164" t="s">
        <v>441</v>
      </c>
      <c r="C57" s="164" t="s">
        <v>312</v>
      </c>
      <c r="D57" s="168">
        <v>40500.410000000003</v>
      </c>
      <c r="E57" s="164" t="s">
        <v>313</v>
      </c>
      <c r="F57" s="164" t="s">
        <v>206</v>
      </c>
      <c r="G57" s="169">
        <v>2022</v>
      </c>
      <c r="H57" s="169">
        <v>2023</v>
      </c>
      <c r="I57" s="169" t="s">
        <v>43</v>
      </c>
      <c r="J57" s="164" t="s">
        <v>445</v>
      </c>
      <c r="K57" s="169" t="s">
        <v>267</v>
      </c>
      <c r="L57" s="164" t="s">
        <v>443</v>
      </c>
      <c r="M57" s="168"/>
      <c r="N57" s="167"/>
      <c r="O57" s="167" t="s">
        <v>201</v>
      </c>
      <c r="P57" s="164" t="s">
        <v>202</v>
      </c>
      <c r="Q57" s="167" t="s">
        <v>449</v>
      </c>
    </row>
    <row r="58" spans="1:17" s="36" customFormat="1" ht="157.5" x14ac:dyDescent="0.25">
      <c r="A58" s="166" t="s">
        <v>450</v>
      </c>
      <c r="B58" s="164" t="s">
        <v>451</v>
      </c>
      <c r="C58" s="164" t="s">
        <v>312</v>
      </c>
      <c r="D58" s="168">
        <v>94772.23</v>
      </c>
      <c r="E58" s="164" t="s">
        <v>313</v>
      </c>
      <c r="F58" s="164" t="s">
        <v>206</v>
      </c>
      <c r="G58" s="169">
        <v>2021</v>
      </c>
      <c r="H58" s="169">
        <v>2024</v>
      </c>
      <c r="I58" s="169" t="s">
        <v>43</v>
      </c>
      <c r="J58" s="164" t="s">
        <v>452</v>
      </c>
      <c r="K58" s="169" t="s">
        <v>267</v>
      </c>
      <c r="L58" s="164" t="s">
        <v>453</v>
      </c>
      <c r="M58" s="168"/>
      <c r="N58" s="167"/>
      <c r="O58" s="167" t="s">
        <v>201</v>
      </c>
      <c r="P58" s="164" t="s">
        <v>202</v>
      </c>
      <c r="Q58" s="167" t="s">
        <v>454</v>
      </c>
    </row>
    <row r="59" spans="1:17" s="36" customFormat="1" ht="157.5" x14ac:dyDescent="0.25">
      <c r="A59" s="166" t="s">
        <v>455</v>
      </c>
      <c r="B59" s="164" t="s">
        <v>456</v>
      </c>
      <c r="C59" s="164" t="s">
        <v>312</v>
      </c>
      <c r="D59" s="168">
        <v>6018635.0300000003</v>
      </c>
      <c r="E59" s="164" t="s">
        <v>313</v>
      </c>
      <c r="F59" s="164" t="s">
        <v>206</v>
      </c>
      <c r="G59" s="169" t="s">
        <v>37</v>
      </c>
      <c r="H59" s="169" t="s">
        <v>37</v>
      </c>
      <c r="I59" s="169" t="s">
        <v>37</v>
      </c>
      <c r="J59" s="164" t="s">
        <v>37</v>
      </c>
      <c r="K59" s="169" t="s">
        <v>37</v>
      </c>
      <c r="L59" s="164" t="s">
        <v>457</v>
      </c>
      <c r="M59" s="168"/>
      <c r="N59" s="167"/>
      <c r="O59" s="167" t="s">
        <v>201</v>
      </c>
      <c r="P59" s="164" t="s">
        <v>202</v>
      </c>
      <c r="Q59" s="167" t="s">
        <v>458</v>
      </c>
    </row>
    <row r="60" spans="1:17" s="36" customFormat="1" ht="63" x14ac:dyDescent="0.25">
      <c r="A60" s="166" t="s">
        <v>459</v>
      </c>
      <c r="B60" s="164" t="s">
        <v>460</v>
      </c>
      <c r="C60" s="164" t="s">
        <v>312</v>
      </c>
      <c r="D60" s="168">
        <v>6235.75</v>
      </c>
      <c r="E60" s="164" t="s">
        <v>313</v>
      </c>
      <c r="F60" s="164" t="s">
        <v>206</v>
      </c>
      <c r="G60" s="169">
        <v>2021</v>
      </c>
      <c r="H60" s="169">
        <v>2022</v>
      </c>
      <c r="I60" s="164" t="s">
        <v>394</v>
      </c>
      <c r="J60" s="164" t="s">
        <v>461</v>
      </c>
      <c r="K60" s="169" t="s">
        <v>267</v>
      </c>
      <c r="L60" s="164" t="s">
        <v>462</v>
      </c>
      <c r="M60" s="168"/>
      <c r="N60" s="167"/>
      <c r="O60" s="167" t="s">
        <v>201</v>
      </c>
      <c r="P60" s="164" t="s">
        <v>202</v>
      </c>
      <c r="Q60" s="167" t="s">
        <v>463</v>
      </c>
    </row>
    <row r="61" spans="1:17" s="36" customFormat="1" ht="220.5" x14ac:dyDescent="0.25">
      <c r="A61" s="166" t="s">
        <v>464</v>
      </c>
      <c r="B61" s="164" t="s">
        <v>465</v>
      </c>
      <c r="C61" s="164" t="s">
        <v>312</v>
      </c>
      <c r="D61" s="168">
        <v>115796.79655</v>
      </c>
      <c r="E61" s="164" t="s">
        <v>313</v>
      </c>
      <c r="F61" s="164" t="s">
        <v>206</v>
      </c>
      <c r="G61" s="169">
        <v>2022</v>
      </c>
      <c r="H61" s="169">
        <v>2024</v>
      </c>
      <c r="I61" s="169" t="s">
        <v>37</v>
      </c>
      <c r="J61" s="164" t="s">
        <v>37</v>
      </c>
      <c r="K61" s="169" t="s">
        <v>267</v>
      </c>
      <c r="L61" s="164" t="s">
        <v>466</v>
      </c>
      <c r="M61" s="168"/>
      <c r="N61" s="167"/>
      <c r="O61" s="167" t="s">
        <v>201</v>
      </c>
      <c r="P61" s="164" t="s">
        <v>202</v>
      </c>
      <c r="Q61" s="167" t="s">
        <v>467</v>
      </c>
    </row>
    <row r="62" spans="1:17" s="36" customFormat="1" ht="220.5" x14ac:dyDescent="0.25">
      <c r="A62" s="166" t="s">
        <v>468</v>
      </c>
      <c r="B62" s="164" t="s">
        <v>465</v>
      </c>
      <c r="C62" s="164" t="s">
        <v>312</v>
      </c>
      <c r="D62" s="168">
        <v>170810.16</v>
      </c>
      <c r="E62" s="164" t="s">
        <v>313</v>
      </c>
      <c r="F62" s="164" t="s">
        <v>206</v>
      </c>
      <c r="G62" s="169">
        <v>2022</v>
      </c>
      <c r="H62" s="169">
        <v>2024</v>
      </c>
      <c r="I62" s="169" t="s">
        <v>37</v>
      </c>
      <c r="J62" s="164" t="s">
        <v>37</v>
      </c>
      <c r="K62" s="169" t="s">
        <v>267</v>
      </c>
      <c r="L62" s="164" t="s">
        <v>466</v>
      </c>
      <c r="M62" s="168"/>
      <c r="N62" s="167"/>
      <c r="O62" s="167" t="s">
        <v>201</v>
      </c>
      <c r="P62" s="164" t="s">
        <v>202</v>
      </c>
      <c r="Q62" s="167" t="s">
        <v>469</v>
      </c>
    </row>
    <row r="63" spans="1:17" s="36" customFormat="1" ht="220.5" x14ac:dyDescent="0.25">
      <c r="A63" s="166" t="s">
        <v>470</v>
      </c>
      <c r="B63" s="164" t="s">
        <v>465</v>
      </c>
      <c r="C63" s="164" t="s">
        <v>312</v>
      </c>
      <c r="D63" s="168">
        <v>31266.62</v>
      </c>
      <c r="E63" s="164" t="s">
        <v>313</v>
      </c>
      <c r="F63" s="164" t="s">
        <v>206</v>
      </c>
      <c r="G63" s="169">
        <v>2022</v>
      </c>
      <c r="H63" s="169">
        <v>2024</v>
      </c>
      <c r="I63" s="169" t="s">
        <v>37</v>
      </c>
      <c r="J63" s="164" t="s">
        <v>37</v>
      </c>
      <c r="K63" s="169" t="s">
        <v>267</v>
      </c>
      <c r="L63" s="164" t="s">
        <v>466</v>
      </c>
      <c r="M63" s="168"/>
      <c r="N63" s="167"/>
      <c r="O63" s="167" t="s">
        <v>201</v>
      </c>
      <c r="P63" s="164" t="s">
        <v>202</v>
      </c>
      <c r="Q63" s="167" t="s">
        <v>471</v>
      </c>
    </row>
    <row r="64" spans="1:17" s="36" customFormat="1" ht="157.5" x14ac:dyDescent="0.25">
      <c r="A64" s="166" t="s">
        <v>472</v>
      </c>
      <c r="B64" s="164" t="s">
        <v>473</v>
      </c>
      <c r="C64" s="164" t="s">
        <v>312</v>
      </c>
      <c r="D64" s="168">
        <v>3686.1</v>
      </c>
      <c r="E64" s="164" t="s">
        <v>313</v>
      </c>
      <c r="F64" s="164" t="s">
        <v>206</v>
      </c>
      <c r="G64" s="169">
        <v>2022</v>
      </c>
      <c r="H64" s="169">
        <v>2024</v>
      </c>
      <c r="I64" s="169" t="s">
        <v>37</v>
      </c>
      <c r="J64" s="164" t="s">
        <v>37</v>
      </c>
      <c r="K64" s="169" t="s">
        <v>267</v>
      </c>
      <c r="L64" s="164" t="s">
        <v>466</v>
      </c>
      <c r="M64" s="168"/>
      <c r="N64" s="167"/>
      <c r="O64" s="167" t="s">
        <v>201</v>
      </c>
      <c r="P64" s="164" t="s">
        <v>202</v>
      </c>
      <c r="Q64" s="167" t="s">
        <v>474</v>
      </c>
    </row>
    <row r="65" spans="1:17" s="36" customFormat="1" ht="220.5" x14ac:dyDescent="0.25">
      <c r="A65" s="166" t="s">
        <v>475</v>
      </c>
      <c r="B65" s="164" t="s">
        <v>465</v>
      </c>
      <c r="C65" s="164" t="s">
        <v>312</v>
      </c>
      <c r="D65" s="168">
        <v>63231.17</v>
      </c>
      <c r="E65" s="164" t="s">
        <v>313</v>
      </c>
      <c r="F65" s="164" t="s">
        <v>206</v>
      </c>
      <c r="G65" s="169">
        <v>2022</v>
      </c>
      <c r="H65" s="169">
        <v>2024</v>
      </c>
      <c r="I65" s="169" t="s">
        <v>37</v>
      </c>
      <c r="J65" s="164" t="s">
        <v>37</v>
      </c>
      <c r="K65" s="169" t="s">
        <v>267</v>
      </c>
      <c r="L65" s="164" t="s">
        <v>466</v>
      </c>
      <c r="M65" s="168"/>
      <c r="N65" s="167"/>
      <c r="O65" s="167" t="s">
        <v>201</v>
      </c>
      <c r="P65" s="164" t="s">
        <v>202</v>
      </c>
      <c r="Q65" s="167" t="s">
        <v>476</v>
      </c>
    </row>
    <row r="66" spans="1:17" s="36" customFormat="1" ht="220.5" x14ac:dyDescent="0.25">
      <c r="A66" s="166" t="s">
        <v>477</v>
      </c>
      <c r="B66" s="164" t="s">
        <v>465</v>
      </c>
      <c r="C66" s="164" t="s">
        <v>312</v>
      </c>
      <c r="D66" s="168">
        <v>18483.72</v>
      </c>
      <c r="E66" s="164" t="s">
        <v>313</v>
      </c>
      <c r="F66" s="164" t="s">
        <v>206</v>
      </c>
      <c r="G66" s="169">
        <v>2022</v>
      </c>
      <c r="H66" s="169">
        <v>2024</v>
      </c>
      <c r="I66" s="169" t="s">
        <v>37</v>
      </c>
      <c r="J66" s="164" t="s">
        <v>37</v>
      </c>
      <c r="K66" s="169" t="s">
        <v>267</v>
      </c>
      <c r="L66" s="164" t="s">
        <v>466</v>
      </c>
      <c r="M66" s="168"/>
      <c r="N66" s="167"/>
      <c r="O66" s="167" t="s">
        <v>201</v>
      </c>
      <c r="P66" s="164" t="s">
        <v>202</v>
      </c>
      <c r="Q66" s="167" t="s">
        <v>478</v>
      </c>
    </row>
    <row r="67" spans="1:17" s="36" customFormat="1" ht="141.75" x14ac:dyDescent="0.25">
      <c r="A67" s="166" t="s">
        <v>479</v>
      </c>
      <c r="B67" s="164" t="s">
        <v>473</v>
      </c>
      <c r="C67" s="164" t="s">
        <v>312</v>
      </c>
      <c r="D67" s="168">
        <v>9686.7800000000007</v>
      </c>
      <c r="E67" s="164" t="s">
        <v>313</v>
      </c>
      <c r="F67" s="164" t="s">
        <v>206</v>
      </c>
      <c r="G67" s="169">
        <v>2022</v>
      </c>
      <c r="H67" s="169">
        <v>2024</v>
      </c>
      <c r="I67" s="169" t="s">
        <v>37</v>
      </c>
      <c r="J67" s="164" t="s">
        <v>37</v>
      </c>
      <c r="K67" s="169" t="s">
        <v>267</v>
      </c>
      <c r="L67" s="164" t="s">
        <v>466</v>
      </c>
      <c r="M67" s="168"/>
      <c r="N67" s="167"/>
      <c r="O67" s="167" t="s">
        <v>201</v>
      </c>
      <c r="P67" s="164" t="s">
        <v>202</v>
      </c>
      <c r="Q67" s="167" t="s">
        <v>480</v>
      </c>
    </row>
    <row r="68" spans="1:17" s="36" customFormat="1" ht="126" x14ac:dyDescent="0.25">
      <c r="A68" s="166" t="s">
        <v>481</v>
      </c>
      <c r="B68" s="164" t="s">
        <v>473</v>
      </c>
      <c r="C68" s="164" t="s">
        <v>312</v>
      </c>
      <c r="D68" s="168">
        <v>5390.35</v>
      </c>
      <c r="E68" s="164" t="s">
        <v>313</v>
      </c>
      <c r="F68" s="164" t="s">
        <v>206</v>
      </c>
      <c r="G68" s="169">
        <v>2022</v>
      </c>
      <c r="H68" s="169">
        <v>2024</v>
      </c>
      <c r="I68" s="169" t="s">
        <v>37</v>
      </c>
      <c r="J68" s="164" t="s">
        <v>37</v>
      </c>
      <c r="K68" s="169" t="s">
        <v>267</v>
      </c>
      <c r="L68" s="164" t="s">
        <v>466</v>
      </c>
      <c r="M68" s="168"/>
      <c r="N68" s="167"/>
      <c r="O68" s="167" t="s">
        <v>201</v>
      </c>
      <c r="P68" s="164" t="s">
        <v>202</v>
      </c>
      <c r="Q68" s="167" t="s">
        <v>482</v>
      </c>
    </row>
    <row r="69" spans="1:17" s="36" customFormat="1" ht="173.25" x14ac:dyDescent="0.25">
      <c r="A69" s="166" t="s">
        <v>483</v>
      </c>
      <c r="B69" s="164" t="s">
        <v>484</v>
      </c>
      <c r="C69" s="164" t="s">
        <v>312</v>
      </c>
      <c r="D69" s="168">
        <v>11546.94</v>
      </c>
      <c r="E69" s="164" t="s">
        <v>313</v>
      </c>
      <c r="F69" s="164" t="s">
        <v>206</v>
      </c>
      <c r="G69" s="169">
        <v>2022</v>
      </c>
      <c r="H69" s="169">
        <v>2023</v>
      </c>
      <c r="I69" s="169" t="s">
        <v>43</v>
      </c>
      <c r="J69" s="164" t="s">
        <v>485</v>
      </c>
      <c r="K69" s="169" t="s">
        <v>267</v>
      </c>
      <c r="L69" s="164" t="s">
        <v>486</v>
      </c>
      <c r="M69" s="168"/>
      <c r="N69" s="167"/>
      <c r="O69" s="167" t="s">
        <v>201</v>
      </c>
      <c r="P69" s="164" t="s">
        <v>202</v>
      </c>
      <c r="Q69" s="167" t="s">
        <v>345</v>
      </c>
    </row>
    <row r="70" spans="1:17" s="36" customFormat="1" ht="78.75" x14ac:dyDescent="0.25">
      <c r="A70" s="166" t="s">
        <v>487</v>
      </c>
      <c r="B70" s="164" t="s">
        <v>488</v>
      </c>
      <c r="C70" s="164" t="s">
        <v>66</v>
      </c>
      <c r="D70" s="168">
        <v>1230537.1000000001</v>
      </c>
      <c r="E70" s="164"/>
      <c r="F70" s="164" t="s">
        <v>314</v>
      </c>
      <c r="G70" s="169">
        <v>2019</v>
      </c>
      <c r="H70" s="169">
        <v>2022</v>
      </c>
      <c r="I70" s="169" t="s">
        <v>66</v>
      </c>
      <c r="J70" s="164" t="s">
        <v>489</v>
      </c>
      <c r="K70" s="169" t="s">
        <v>198</v>
      </c>
      <c r="L70" s="164" t="s">
        <v>490</v>
      </c>
      <c r="M70" s="168"/>
      <c r="N70" s="167"/>
      <c r="O70" s="167" t="s">
        <v>491</v>
      </c>
      <c r="P70" s="164" t="s">
        <v>195</v>
      </c>
      <c r="Q70" s="172"/>
    </row>
    <row r="71" spans="1:17" s="36" customFormat="1" ht="126" x14ac:dyDescent="0.25">
      <c r="A71" s="166" t="s">
        <v>492</v>
      </c>
      <c r="B71" s="164" t="s">
        <v>488</v>
      </c>
      <c r="C71" s="164" t="s">
        <v>66</v>
      </c>
      <c r="D71" s="168">
        <v>2549171</v>
      </c>
      <c r="E71" s="164"/>
      <c r="F71" s="164" t="s">
        <v>314</v>
      </c>
      <c r="G71" s="169">
        <v>2020</v>
      </c>
      <c r="H71" s="169">
        <v>2022</v>
      </c>
      <c r="I71" s="169" t="s">
        <v>493</v>
      </c>
      <c r="J71" s="164" t="s">
        <v>303</v>
      </c>
      <c r="K71" s="169" t="s">
        <v>283</v>
      </c>
      <c r="L71" s="164" t="s">
        <v>494</v>
      </c>
      <c r="M71" s="168"/>
      <c r="N71" s="167"/>
      <c r="O71" s="167" t="s">
        <v>491</v>
      </c>
      <c r="P71" s="164" t="s">
        <v>195</v>
      </c>
      <c r="Q71" s="172"/>
    </row>
    <row r="72" spans="1:17" s="36" customFormat="1" ht="78.75" x14ac:dyDescent="0.25">
      <c r="A72" s="166" t="s">
        <v>495</v>
      </c>
      <c r="B72" s="164" t="s">
        <v>496</v>
      </c>
      <c r="C72" s="164" t="s">
        <v>497</v>
      </c>
      <c r="D72" s="168" t="s">
        <v>498</v>
      </c>
      <c r="E72" s="164"/>
      <c r="F72" s="164" t="s">
        <v>241</v>
      </c>
      <c r="G72" s="169">
        <v>2020</v>
      </c>
      <c r="H72" s="169">
        <v>2021</v>
      </c>
      <c r="I72" s="169" t="s">
        <v>499</v>
      </c>
      <c r="J72" s="164" t="s">
        <v>499</v>
      </c>
      <c r="K72" s="169" t="s">
        <v>500</v>
      </c>
      <c r="L72" s="164" t="s">
        <v>501</v>
      </c>
      <c r="M72" s="168"/>
      <c r="N72" s="167"/>
      <c r="O72" s="167" t="s">
        <v>491</v>
      </c>
      <c r="P72" s="164" t="s">
        <v>195</v>
      </c>
      <c r="Q72" s="172"/>
    </row>
    <row r="73" spans="1:17" s="36" customFormat="1" ht="126" x14ac:dyDescent="0.25">
      <c r="A73" s="166" t="s">
        <v>502</v>
      </c>
      <c r="B73" s="164" t="s">
        <v>488</v>
      </c>
      <c r="C73" s="164" t="s">
        <v>66</v>
      </c>
      <c r="D73" s="168">
        <v>2549171</v>
      </c>
      <c r="E73" s="164"/>
      <c r="F73" s="164" t="s">
        <v>196</v>
      </c>
      <c r="G73" s="169">
        <v>2019</v>
      </c>
      <c r="H73" s="169">
        <v>2022</v>
      </c>
      <c r="I73" s="169" t="s">
        <v>493</v>
      </c>
      <c r="J73" s="164" t="s">
        <v>303</v>
      </c>
      <c r="K73" s="169" t="s">
        <v>283</v>
      </c>
      <c r="L73" s="164" t="s">
        <v>494</v>
      </c>
      <c r="M73" s="168"/>
      <c r="N73" s="167"/>
      <c r="O73" s="167" t="s">
        <v>491</v>
      </c>
      <c r="P73" s="164" t="s">
        <v>195</v>
      </c>
      <c r="Q73" s="172"/>
    </row>
    <row r="74" spans="1:17" s="36" customFormat="1" ht="126" x14ac:dyDescent="0.25">
      <c r="A74" s="166" t="s">
        <v>503</v>
      </c>
      <c r="B74" s="164" t="s">
        <v>488</v>
      </c>
      <c r="C74" s="164" t="s">
        <v>66</v>
      </c>
      <c r="D74" s="168">
        <v>2562386.7999999998</v>
      </c>
      <c r="E74" s="164"/>
      <c r="F74" s="164" t="s">
        <v>196</v>
      </c>
      <c r="G74" s="169">
        <v>2020</v>
      </c>
      <c r="H74" s="169">
        <v>2023</v>
      </c>
      <c r="I74" s="169" t="s">
        <v>493</v>
      </c>
      <c r="J74" s="164" t="s">
        <v>504</v>
      </c>
      <c r="K74" s="169" t="s">
        <v>283</v>
      </c>
      <c r="L74" s="164" t="s">
        <v>494</v>
      </c>
      <c r="M74" s="168"/>
      <c r="N74" s="167"/>
      <c r="O74" s="167" t="s">
        <v>491</v>
      </c>
      <c r="P74" s="164" t="s">
        <v>195</v>
      </c>
      <c r="Q74" s="172"/>
    </row>
    <row r="75" spans="1:17" s="36" customFormat="1" ht="126.75" thickBot="1" x14ac:dyDescent="0.3">
      <c r="A75" s="166" t="s">
        <v>505</v>
      </c>
      <c r="B75" s="164" t="s">
        <v>488</v>
      </c>
      <c r="C75" s="164" t="s">
        <v>66</v>
      </c>
      <c r="D75" s="168">
        <v>2562386.7999999998</v>
      </c>
      <c r="E75" s="164"/>
      <c r="F75" s="164" t="s">
        <v>196</v>
      </c>
      <c r="G75" s="169">
        <v>2020</v>
      </c>
      <c r="H75" s="169">
        <v>2022</v>
      </c>
      <c r="I75" s="169" t="s">
        <v>493</v>
      </c>
      <c r="J75" s="164" t="s">
        <v>506</v>
      </c>
      <c r="K75" s="169" t="s">
        <v>283</v>
      </c>
      <c r="L75" s="164" t="s">
        <v>494</v>
      </c>
      <c r="M75" s="168"/>
      <c r="N75" s="167"/>
      <c r="O75" s="167" t="s">
        <v>491</v>
      </c>
      <c r="P75" s="164" t="s">
        <v>195</v>
      </c>
      <c r="Q75" s="172"/>
    </row>
    <row r="76" spans="1:17" s="36" customFormat="1" ht="237" thickBot="1" x14ac:dyDescent="0.3">
      <c r="A76" s="173" t="s">
        <v>507</v>
      </c>
      <c r="B76" s="169" t="s">
        <v>508</v>
      </c>
      <c r="C76" s="169" t="s">
        <v>75</v>
      </c>
      <c r="D76" s="168">
        <v>1345875.41</v>
      </c>
      <c r="E76" s="174"/>
      <c r="F76" s="173" t="s">
        <v>509</v>
      </c>
      <c r="G76" s="169">
        <v>2021</v>
      </c>
      <c r="H76" s="169">
        <v>2025</v>
      </c>
      <c r="I76" s="164" t="s">
        <v>510</v>
      </c>
      <c r="J76" s="164" t="s">
        <v>511</v>
      </c>
      <c r="K76" s="175" t="s">
        <v>75</v>
      </c>
      <c r="L76" s="175" t="s">
        <v>512</v>
      </c>
      <c r="M76" s="164"/>
      <c r="N76" s="164"/>
      <c r="O76" s="164" t="s">
        <v>513</v>
      </c>
      <c r="P76" s="164" t="s">
        <v>514</v>
      </c>
      <c r="Q76" s="164" t="s">
        <v>515</v>
      </c>
    </row>
    <row r="77" spans="1:17" x14ac:dyDescent="0.25">
      <c r="A77" s="156"/>
      <c r="B77" s="156"/>
      <c r="C77" s="156"/>
      <c r="D77" s="156"/>
      <c r="E77" s="156"/>
      <c r="F77" s="156"/>
      <c r="G77" s="156"/>
      <c r="H77" s="156"/>
      <c r="I77" s="156"/>
      <c r="J77" s="156"/>
      <c r="K77" s="156"/>
      <c r="L77" s="156"/>
      <c r="M77" s="156"/>
      <c r="N77" s="156"/>
      <c r="O77" s="157"/>
      <c r="P77" s="157"/>
      <c r="Q77" s="156"/>
    </row>
    <row r="78" spans="1:17" x14ac:dyDescent="0.25">
      <c r="A78" s="156"/>
      <c r="B78" s="156"/>
      <c r="C78" s="156"/>
      <c r="D78" s="156"/>
      <c r="E78" s="156"/>
      <c r="F78" s="156"/>
      <c r="G78" s="156"/>
      <c r="H78" s="156"/>
      <c r="I78" s="156"/>
      <c r="J78" s="156"/>
      <c r="K78" s="156"/>
      <c r="L78" s="156"/>
      <c r="M78" s="156"/>
      <c r="N78" s="156"/>
      <c r="O78" s="157"/>
      <c r="P78" s="157"/>
      <c r="Q78" s="156"/>
    </row>
    <row r="79" spans="1:17" x14ac:dyDescent="0.25">
      <c r="A79" s="156"/>
      <c r="B79" s="156"/>
      <c r="C79" s="156"/>
      <c r="D79" s="156"/>
      <c r="E79" s="156"/>
      <c r="F79" s="156"/>
      <c r="G79" s="156"/>
      <c r="H79" s="156"/>
      <c r="I79" s="156"/>
      <c r="J79" s="156"/>
      <c r="K79" s="156"/>
      <c r="L79" s="156"/>
      <c r="M79" s="156"/>
      <c r="N79" s="156"/>
      <c r="O79" s="157"/>
      <c r="P79" s="157"/>
      <c r="Q79" s="156"/>
    </row>
  </sheetData>
  <mergeCells count="16">
    <mergeCell ref="O2:O3"/>
    <mergeCell ref="P2:P3"/>
    <mergeCell ref="Q2:Q3"/>
    <mergeCell ref="A1:Q1"/>
    <mergeCell ref="G2:H2"/>
    <mergeCell ref="I2:J2"/>
    <mergeCell ref="K2:K3"/>
    <mergeCell ref="L2:L3"/>
    <mergeCell ref="M2:M3"/>
    <mergeCell ref="N2:N3"/>
    <mergeCell ref="A2:A3"/>
    <mergeCell ref="B2:B3"/>
    <mergeCell ref="C2:C3"/>
    <mergeCell ref="D2:D3"/>
    <mergeCell ref="E2:E3"/>
    <mergeCell ref="F2: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B8" sqref="B8"/>
    </sheetView>
  </sheetViews>
  <sheetFormatPr defaultRowHeight="15" x14ac:dyDescent="0.25"/>
  <cols>
    <col min="1" max="1" width="9.28515625" customWidth="1"/>
    <col min="2" max="2" width="32.5703125" customWidth="1"/>
    <col min="3" max="3" width="37.85546875" customWidth="1"/>
    <col min="4" max="4" width="34.42578125" customWidth="1"/>
    <col min="5" max="5" width="48.140625" customWidth="1"/>
    <col min="6" max="6" width="32.7109375" customWidth="1"/>
    <col min="7" max="7" width="40.28515625" customWidth="1"/>
    <col min="8" max="8" width="37.5703125" customWidth="1"/>
    <col min="9" max="9" width="27.140625" customWidth="1"/>
    <col min="10" max="10" width="31" customWidth="1"/>
    <col min="11" max="11" width="25.42578125" customWidth="1"/>
    <col min="12" max="12" width="33.85546875" customWidth="1"/>
    <col min="13" max="13" width="26.140625" customWidth="1"/>
    <col min="14" max="14" width="17.5703125" customWidth="1"/>
    <col min="15" max="15" width="25.140625" customWidth="1"/>
    <col min="16" max="16" width="18.5703125" customWidth="1"/>
    <col min="17" max="17" width="51.28515625" customWidth="1"/>
  </cols>
  <sheetData>
    <row r="1" spans="1:17" ht="15.75" x14ac:dyDescent="0.25">
      <c r="A1" s="176" t="s">
        <v>518</v>
      </c>
      <c r="B1" s="176"/>
      <c r="C1" s="176"/>
      <c r="D1" s="176"/>
      <c r="E1" s="176"/>
      <c r="F1" s="176"/>
      <c r="G1" s="176"/>
      <c r="H1" s="176"/>
      <c r="I1" s="176"/>
      <c r="J1" s="176"/>
      <c r="K1" s="176"/>
      <c r="L1" s="176"/>
      <c r="M1" s="176"/>
      <c r="N1" s="176"/>
      <c r="O1" s="176"/>
      <c r="P1" s="176"/>
      <c r="Q1" s="176"/>
    </row>
    <row r="2" spans="1:17" x14ac:dyDescent="0.25">
      <c r="A2" s="177"/>
      <c r="B2" s="177"/>
      <c r="C2" s="177"/>
      <c r="D2" s="177"/>
      <c r="E2" s="177"/>
      <c r="F2" s="177"/>
      <c r="G2" s="177"/>
      <c r="H2" s="177"/>
      <c r="I2" s="177"/>
      <c r="J2" s="177"/>
      <c r="K2" s="177"/>
      <c r="L2" s="177"/>
      <c r="M2" s="177"/>
      <c r="N2" s="177"/>
      <c r="O2" s="177"/>
      <c r="P2" s="177"/>
      <c r="Q2" s="177"/>
    </row>
    <row r="3" spans="1:17" x14ac:dyDescent="0.25">
      <c r="A3" s="178" t="s">
        <v>90</v>
      </c>
      <c r="B3" s="178" t="s">
        <v>519</v>
      </c>
      <c r="C3" s="178" t="s">
        <v>520</v>
      </c>
      <c r="D3" s="178" t="s">
        <v>521</v>
      </c>
      <c r="E3" s="178" t="s">
        <v>522</v>
      </c>
      <c r="F3" s="178" t="s">
        <v>523</v>
      </c>
      <c r="G3" s="178" t="s">
        <v>524</v>
      </c>
      <c r="H3" s="178" t="s">
        <v>525</v>
      </c>
      <c r="I3" s="178" t="s">
        <v>526</v>
      </c>
      <c r="J3" s="178"/>
      <c r="K3" s="178"/>
      <c r="L3" s="178" t="s">
        <v>527</v>
      </c>
      <c r="M3" s="178" t="s">
        <v>528</v>
      </c>
      <c r="N3" s="178" t="s">
        <v>529</v>
      </c>
      <c r="O3" s="178" t="s">
        <v>530</v>
      </c>
      <c r="P3" s="178" t="s">
        <v>531</v>
      </c>
      <c r="Q3" s="178" t="s">
        <v>532</v>
      </c>
    </row>
    <row r="4" spans="1:17" ht="38.25" x14ac:dyDescent="0.25">
      <c r="A4" s="178"/>
      <c r="B4" s="178"/>
      <c r="C4" s="178"/>
      <c r="D4" s="178"/>
      <c r="E4" s="178"/>
      <c r="F4" s="178"/>
      <c r="G4" s="178"/>
      <c r="H4" s="178"/>
      <c r="I4" s="179" t="s">
        <v>533</v>
      </c>
      <c r="J4" s="179" t="s">
        <v>534</v>
      </c>
      <c r="K4" s="179" t="s">
        <v>535</v>
      </c>
      <c r="L4" s="178"/>
      <c r="M4" s="178"/>
      <c r="N4" s="178"/>
      <c r="O4" s="178"/>
      <c r="P4" s="178"/>
      <c r="Q4" s="178"/>
    </row>
    <row r="5" spans="1:17" x14ac:dyDescent="0.25">
      <c r="A5" s="179">
        <v>1</v>
      </c>
      <c r="B5" s="179">
        <v>2</v>
      </c>
      <c r="C5" s="179">
        <v>3</v>
      </c>
      <c r="D5" s="179">
        <v>4</v>
      </c>
      <c r="E5" s="179">
        <v>5</v>
      </c>
      <c r="F5" s="179">
        <v>6</v>
      </c>
      <c r="G5" s="179">
        <v>7</v>
      </c>
      <c r="H5" s="179"/>
      <c r="I5" s="179">
        <v>9</v>
      </c>
      <c r="J5" s="179">
        <v>10</v>
      </c>
      <c r="K5" s="179">
        <v>11</v>
      </c>
      <c r="L5" s="179">
        <v>12</v>
      </c>
      <c r="M5" s="179">
        <v>13</v>
      </c>
      <c r="N5" s="179">
        <v>14</v>
      </c>
      <c r="O5" s="179">
        <v>15</v>
      </c>
      <c r="P5" s="179">
        <v>16</v>
      </c>
      <c r="Q5" s="179">
        <v>17</v>
      </c>
    </row>
    <row r="6" spans="1:17" ht="63.75" x14ac:dyDescent="0.25">
      <c r="A6" s="180">
        <v>1</v>
      </c>
      <c r="B6" s="180" t="s">
        <v>536</v>
      </c>
      <c r="C6" s="180" t="s">
        <v>537</v>
      </c>
      <c r="D6" s="181" t="s">
        <v>538</v>
      </c>
      <c r="E6" s="182">
        <v>112335.9</v>
      </c>
      <c r="F6" s="183" t="s">
        <v>539</v>
      </c>
      <c r="G6" s="184">
        <v>0</v>
      </c>
      <c r="H6" s="182" t="s">
        <v>540</v>
      </c>
      <c r="I6" s="183" t="s">
        <v>37</v>
      </c>
      <c r="J6" s="185" t="s">
        <v>37</v>
      </c>
      <c r="K6" s="185" t="s">
        <v>541</v>
      </c>
      <c r="L6" s="183" t="s">
        <v>542</v>
      </c>
      <c r="M6" s="183" t="s">
        <v>543</v>
      </c>
      <c r="N6" s="183" t="s">
        <v>544</v>
      </c>
      <c r="O6" s="179" t="s">
        <v>545</v>
      </c>
      <c r="P6" s="183" t="s">
        <v>546</v>
      </c>
      <c r="Q6" s="179" t="s">
        <v>547</v>
      </c>
    </row>
    <row r="7" spans="1:17" ht="114.75" x14ac:dyDescent="0.25">
      <c r="A7" s="180">
        <v>2</v>
      </c>
      <c r="B7" s="185" t="s">
        <v>632</v>
      </c>
      <c r="C7" s="180" t="s">
        <v>548</v>
      </c>
      <c r="D7" s="185" t="s">
        <v>549</v>
      </c>
      <c r="E7" s="186">
        <v>276555.7</v>
      </c>
      <c r="F7" s="22" t="s">
        <v>550</v>
      </c>
      <c r="G7" s="184" t="s">
        <v>551</v>
      </c>
      <c r="H7" s="184" t="s">
        <v>552</v>
      </c>
      <c r="I7" s="183" t="s">
        <v>37</v>
      </c>
      <c r="J7" s="185" t="s">
        <v>37</v>
      </c>
      <c r="K7" s="185" t="s">
        <v>553</v>
      </c>
      <c r="L7" s="185" t="s">
        <v>554</v>
      </c>
      <c r="M7" s="183" t="s">
        <v>555</v>
      </c>
      <c r="N7" s="183" t="s">
        <v>556</v>
      </c>
      <c r="O7" s="179" t="s">
        <v>545</v>
      </c>
      <c r="P7" s="183" t="s">
        <v>546</v>
      </c>
      <c r="Q7" s="179" t="s">
        <v>557</v>
      </c>
    </row>
    <row r="8" spans="1:17" ht="114.75" x14ac:dyDescent="0.25">
      <c r="A8" s="180">
        <v>3</v>
      </c>
      <c r="B8" s="185" t="s">
        <v>558</v>
      </c>
      <c r="C8" s="180" t="s">
        <v>548</v>
      </c>
      <c r="D8" s="185" t="s">
        <v>39</v>
      </c>
      <c r="E8" s="187">
        <v>622273.5</v>
      </c>
      <c r="F8" s="183" t="s">
        <v>559</v>
      </c>
      <c r="G8" s="182">
        <v>2984.4</v>
      </c>
      <c r="H8" s="184" t="s">
        <v>560</v>
      </c>
      <c r="I8" s="183" t="s">
        <v>37</v>
      </c>
      <c r="J8" s="185" t="s">
        <v>37</v>
      </c>
      <c r="K8" s="185" t="s">
        <v>561</v>
      </c>
      <c r="L8" s="185" t="s">
        <v>562</v>
      </c>
      <c r="M8" s="183" t="s">
        <v>563</v>
      </c>
      <c r="N8" s="188" t="s">
        <v>564</v>
      </c>
      <c r="O8" s="179" t="s">
        <v>545</v>
      </c>
      <c r="P8" s="183" t="s">
        <v>565</v>
      </c>
      <c r="Q8" s="179" t="s">
        <v>566</v>
      </c>
    </row>
    <row r="9" spans="1:17" ht="102" x14ac:dyDescent="0.25">
      <c r="A9" s="180">
        <v>4</v>
      </c>
      <c r="B9" s="185" t="s">
        <v>567</v>
      </c>
      <c r="C9" s="185" t="s">
        <v>568</v>
      </c>
      <c r="D9" s="185" t="s">
        <v>569</v>
      </c>
      <c r="E9" s="186">
        <v>487362</v>
      </c>
      <c r="F9" s="22" t="s">
        <v>570</v>
      </c>
      <c r="G9" s="184">
        <v>0</v>
      </c>
      <c r="H9" s="182" t="s">
        <v>571</v>
      </c>
      <c r="I9" s="184" t="s">
        <v>572</v>
      </c>
      <c r="J9" s="22" t="s">
        <v>573</v>
      </c>
      <c r="K9" s="185" t="s">
        <v>574</v>
      </c>
      <c r="L9" s="183" t="s">
        <v>575</v>
      </c>
      <c r="M9" s="183" t="s">
        <v>576</v>
      </c>
      <c r="N9" s="185" t="s">
        <v>577</v>
      </c>
      <c r="O9" s="183" t="s">
        <v>545</v>
      </c>
      <c r="P9" s="183" t="s">
        <v>578</v>
      </c>
      <c r="Q9" s="183" t="s">
        <v>579</v>
      </c>
    </row>
    <row r="10" spans="1:17" ht="127.5" x14ac:dyDescent="0.25">
      <c r="A10" s="180">
        <v>5</v>
      </c>
      <c r="B10" s="185" t="s">
        <v>580</v>
      </c>
      <c r="C10" s="185" t="s">
        <v>581</v>
      </c>
      <c r="D10" s="185" t="s">
        <v>582</v>
      </c>
      <c r="E10" s="186">
        <v>140000</v>
      </c>
      <c r="F10" s="22" t="s">
        <v>583</v>
      </c>
      <c r="G10" s="184">
        <v>0</v>
      </c>
      <c r="H10" s="184">
        <v>0</v>
      </c>
      <c r="I10" s="183" t="s">
        <v>584</v>
      </c>
      <c r="J10" s="22" t="s">
        <v>585</v>
      </c>
      <c r="K10" s="185" t="s">
        <v>586</v>
      </c>
      <c r="L10" s="183" t="s">
        <v>587</v>
      </c>
      <c r="M10" s="183" t="s">
        <v>588</v>
      </c>
      <c r="N10" s="185" t="s">
        <v>589</v>
      </c>
      <c r="O10" s="183" t="s">
        <v>590</v>
      </c>
      <c r="P10" s="183" t="s">
        <v>591</v>
      </c>
      <c r="Q10" s="185" t="s">
        <v>592</v>
      </c>
    </row>
    <row r="11" spans="1:17" ht="127.5" x14ac:dyDescent="0.25">
      <c r="A11" s="180">
        <v>6</v>
      </c>
      <c r="B11" s="185" t="s">
        <v>593</v>
      </c>
      <c r="C11" s="185" t="s">
        <v>594</v>
      </c>
      <c r="D11" s="185" t="s">
        <v>44</v>
      </c>
      <c r="E11" s="186">
        <v>136936</v>
      </c>
      <c r="F11" s="22" t="s">
        <v>583</v>
      </c>
      <c r="G11" s="184">
        <v>0</v>
      </c>
      <c r="H11" s="184">
        <v>0</v>
      </c>
      <c r="I11" s="183" t="s">
        <v>595</v>
      </c>
      <c r="J11" s="22" t="s">
        <v>596</v>
      </c>
      <c r="K11" s="185" t="s">
        <v>597</v>
      </c>
      <c r="L11" s="183" t="s">
        <v>598</v>
      </c>
      <c r="M11" s="183" t="s">
        <v>599</v>
      </c>
      <c r="N11" s="185" t="s">
        <v>600</v>
      </c>
      <c r="O11" s="183" t="s">
        <v>590</v>
      </c>
      <c r="P11" s="183" t="s">
        <v>601</v>
      </c>
      <c r="Q11" s="185" t="s">
        <v>602</v>
      </c>
    </row>
    <row r="12" spans="1:17" ht="127.5" x14ac:dyDescent="0.25">
      <c r="A12" s="180">
        <v>7</v>
      </c>
      <c r="B12" s="189" t="s">
        <v>603</v>
      </c>
      <c r="C12" s="185" t="s">
        <v>604</v>
      </c>
      <c r="D12" s="185" t="s">
        <v>44</v>
      </c>
      <c r="E12" s="186">
        <v>1676921.2</v>
      </c>
      <c r="F12" s="22" t="s">
        <v>550</v>
      </c>
      <c r="G12" s="183" t="s">
        <v>605</v>
      </c>
      <c r="H12" s="184" t="s">
        <v>606</v>
      </c>
      <c r="I12" s="183" t="s">
        <v>607</v>
      </c>
      <c r="J12" s="22" t="s">
        <v>608</v>
      </c>
      <c r="K12" s="185" t="s">
        <v>609</v>
      </c>
      <c r="L12" s="185" t="s">
        <v>610</v>
      </c>
      <c r="M12" s="183" t="s">
        <v>611</v>
      </c>
      <c r="N12" s="190" t="s">
        <v>612</v>
      </c>
      <c r="O12" s="183" t="s">
        <v>590</v>
      </c>
      <c r="P12" s="183" t="s">
        <v>613</v>
      </c>
      <c r="Q12" s="185" t="s">
        <v>614</v>
      </c>
    </row>
    <row r="13" spans="1:17" ht="127.5" x14ac:dyDescent="0.25">
      <c r="A13" s="180">
        <v>8</v>
      </c>
      <c r="B13" s="189" t="s">
        <v>615</v>
      </c>
      <c r="C13" s="185" t="s">
        <v>604</v>
      </c>
      <c r="D13" s="185" t="s">
        <v>44</v>
      </c>
      <c r="E13" s="186">
        <v>1676921.2</v>
      </c>
      <c r="F13" s="22" t="s">
        <v>550</v>
      </c>
      <c r="G13" s="183" t="s">
        <v>605</v>
      </c>
      <c r="H13" s="184" t="s">
        <v>606</v>
      </c>
      <c r="I13" s="183" t="s">
        <v>607</v>
      </c>
      <c r="J13" s="22" t="s">
        <v>608</v>
      </c>
      <c r="K13" s="185" t="s">
        <v>609</v>
      </c>
      <c r="L13" s="185" t="s">
        <v>616</v>
      </c>
      <c r="M13" s="183" t="s">
        <v>617</v>
      </c>
      <c r="N13" s="190" t="s">
        <v>618</v>
      </c>
      <c r="O13" s="183" t="s">
        <v>590</v>
      </c>
      <c r="P13" s="183" t="s">
        <v>619</v>
      </c>
      <c r="Q13" s="185" t="s">
        <v>620</v>
      </c>
    </row>
    <row r="14" spans="1:17" ht="127.5" x14ac:dyDescent="0.25">
      <c r="A14" s="180">
        <v>9</v>
      </c>
      <c r="B14" s="189" t="s">
        <v>621</v>
      </c>
      <c r="C14" s="183" t="s">
        <v>622</v>
      </c>
      <c r="D14" s="183" t="s">
        <v>623</v>
      </c>
      <c r="E14" s="186">
        <f>2383.9+167+157706</f>
        <v>160256.9</v>
      </c>
      <c r="F14" s="22" t="s">
        <v>539</v>
      </c>
      <c r="G14" s="184">
        <v>0</v>
      </c>
      <c r="H14" s="191" t="s">
        <v>624</v>
      </c>
      <c r="I14" s="183" t="s">
        <v>625</v>
      </c>
      <c r="J14" s="22" t="s">
        <v>626</v>
      </c>
      <c r="K14" s="185" t="s">
        <v>627</v>
      </c>
      <c r="L14" s="185" t="s">
        <v>628</v>
      </c>
      <c r="M14" s="183" t="s">
        <v>629</v>
      </c>
      <c r="N14" s="183" t="s">
        <v>630</v>
      </c>
      <c r="O14" s="183" t="s">
        <v>545</v>
      </c>
      <c r="P14" s="192" t="s">
        <v>546</v>
      </c>
      <c r="Q14" s="183" t="s">
        <v>631</v>
      </c>
    </row>
  </sheetData>
  <mergeCells count="16">
    <mergeCell ref="L3:L4"/>
    <mergeCell ref="M3:M4"/>
    <mergeCell ref="N3:N4"/>
    <mergeCell ref="O3:O4"/>
    <mergeCell ref="P3:P4"/>
    <mergeCell ref="Q3:Q4"/>
    <mergeCell ref="A1:Q1"/>
    <mergeCell ref="A3:A4"/>
    <mergeCell ref="B3:B4"/>
    <mergeCell ref="C3:C4"/>
    <mergeCell ref="D3:D4"/>
    <mergeCell ref="E3:E4"/>
    <mergeCell ref="F3:F4"/>
    <mergeCell ref="G3:G4"/>
    <mergeCell ref="H3:H4"/>
    <mergeCell ref="I3:K3"/>
  </mergeCells>
  <dataValidations count="1">
    <dataValidation showInputMessage="1" showErrorMessage="1" errorTitle="Input error" error="Value is not in list." promptTitle="Language" prompt="Русский" sqref="N12:N13">
      <formula1>" "</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3" sqref="M33"/>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tabSelected="1" workbookViewId="0">
      <selection activeCell="J27" sqref="J27"/>
    </sheetView>
  </sheetViews>
  <sheetFormatPr defaultRowHeight="15" x14ac:dyDescent="0.25"/>
  <cols>
    <col min="1" max="1" width="6.42578125" customWidth="1"/>
    <col min="2" max="2" width="27.5703125" customWidth="1"/>
    <col min="3" max="3" width="17.7109375" customWidth="1"/>
  </cols>
  <sheetData>
    <row r="2" spans="1:3" ht="71.25" customHeight="1" x14ac:dyDescent="0.25">
      <c r="A2" s="193" t="s">
        <v>633</v>
      </c>
      <c r="B2" s="193"/>
      <c r="C2" s="193"/>
    </row>
    <row r="3" spans="1:3" ht="47.25" x14ac:dyDescent="0.25">
      <c r="A3" s="62" t="s">
        <v>90</v>
      </c>
      <c r="B3" s="62" t="s">
        <v>9</v>
      </c>
      <c r="C3" s="62" t="s">
        <v>15</v>
      </c>
    </row>
    <row r="4" spans="1:3" ht="30" x14ac:dyDescent="0.25">
      <c r="A4" s="149">
        <v>1</v>
      </c>
      <c r="B4" s="149" t="s">
        <v>639</v>
      </c>
      <c r="C4" s="194" t="s">
        <v>638</v>
      </c>
    </row>
    <row r="5" spans="1:3" ht="30" x14ac:dyDescent="0.25">
      <c r="A5" s="149">
        <v>3</v>
      </c>
      <c r="B5" s="149" t="s">
        <v>634</v>
      </c>
      <c r="C5" s="194" t="s">
        <v>637</v>
      </c>
    </row>
    <row r="6" spans="1:3" ht="30" x14ac:dyDescent="0.25">
      <c r="A6" s="149">
        <v>4</v>
      </c>
      <c r="B6" s="149" t="s">
        <v>635</v>
      </c>
      <c r="C6" s="194" t="s">
        <v>636</v>
      </c>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Когалым</vt:lpstr>
      <vt:lpstr>Нефтеюганский район</vt:lpstr>
      <vt:lpstr>Нягань</vt:lpstr>
      <vt:lpstr>Пыть-Ях</vt:lpstr>
      <vt:lpstr>Сургут</vt:lpstr>
      <vt:lpstr>Сургутский район</vt:lpstr>
      <vt:lpstr>Урай</vt:lpstr>
      <vt:lpstr>План не сформирован (3)</vt:lpstr>
      <vt:lpstr>Когалым!Заголовки_для_печати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Пилипцова Диана Викторовна</dc:creator>
  <cp:lastModifiedBy>Антипов Дмитрий Александрович</cp:lastModifiedBy>
  <cp:lastPrinted>2022-02-24T09:42:39Z</cp:lastPrinted>
  <dcterms:created xsi:type="dcterms:W3CDTF">2020-12-18T03:45:50Z</dcterms:created>
  <dcterms:modified xsi:type="dcterms:W3CDTF">2022-03-24T07:16:20Z</dcterms:modified>
</cp:coreProperties>
</file>